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ytápění" sheetId="2" r:id="rId2"/>
    <sheet name="02 - Výměna otopných těle..." sheetId="3" r:id="rId3"/>
    <sheet name="03 - Elektro a MaR" sheetId="4" r:id="rId4"/>
    <sheet name="04 - Plyn" sheetId="5" r:id="rId5"/>
    <sheet name="05 - VZT" sheetId="6" r:id="rId6"/>
    <sheet name="06 - VRN" sheetId="7" r:id="rId7"/>
    <sheet name="07 - FVE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'01 - Vytápění'!$C$125:$K$316</definedName>
    <definedName name="_xlnm.Print_Area" localSheetId="1">'01 - Vytápění'!$C$4:$J$76,'01 - Vytápění'!$C$82:$J$107,'01 - Vytápění'!$C$113:$J$316</definedName>
    <definedName name="_xlnm.Print_Titles" localSheetId="1">'01 - Vytápění'!$125:$125</definedName>
    <definedName name="_xlnm._FilterDatabase" localSheetId="2" hidden="1">'02 - Výměna otopných těle...'!$C$120:$K$153</definedName>
    <definedName name="_xlnm.Print_Area" localSheetId="2">'02 - Výměna otopných těle...'!$C$4:$J$76,'02 - Výměna otopných těle...'!$C$82:$J$102,'02 - Výměna otopných těle...'!$C$108:$J$153</definedName>
    <definedName name="_xlnm.Print_Titles" localSheetId="2">'02 - Výměna otopných těle...'!$120:$120</definedName>
    <definedName name="_xlnm._FilterDatabase" localSheetId="3" hidden="1">'03 - Elektro a MaR'!$C$123:$K$250</definedName>
    <definedName name="_xlnm.Print_Area" localSheetId="3">'03 - Elektro a MaR'!$C$4:$J$76,'03 - Elektro a MaR'!$C$82:$J$105,'03 - Elektro a MaR'!$C$111:$J$250</definedName>
    <definedName name="_xlnm.Print_Titles" localSheetId="3">'03 - Elektro a MaR'!$123:$123</definedName>
    <definedName name="_xlnm._FilterDatabase" localSheetId="4" hidden="1">'04 - Plyn'!$C$119:$K$146</definedName>
    <definedName name="_xlnm.Print_Area" localSheetId="4">'04 - Plyn'!$C$4:$J$76,'04 - Plyn'!$C$82:$J$101,'04 - Plyn'!$C$107:$J$146</definedName>
    <definedName name="_xlnm.Print_Titles" localSheetId="4">'04 - Plyn'!$119:$119</definedName>
    <definedName name="_xlnm._FilterDatabase" localSheetId="5" hidden="1">'05 - VZT'!$C$119:$K$133</definedName>
    <definedName name="_xlnm.Print_Area" localSheetId="5">'05 - VZT'!$C$4:$J$76,'05 - VZT'!$C$82:$J$101,'05 - VZT'!$C$107:$J$133</definedName>
    <definedName name="_xlnm.Print_Titles" localSheetId="5">'05 - VZT'!$119:$119</definedName>
    <definedName name="_xlnm._FilterDatabase" localSheetId="6" hidden="1">'06 - VRN'!$C$117:$K$131</definedName>
    <definedName name="_xlnm.Print_Area" localSheetId="6">'06 - VRN'!$C$4:$J$76,'06 - VRN'!$C$82:$J$99,'06 - VRN'!$C$105:$J$131</definedName>
    <definedName name="_xlnm.Print_Titles" localSheetId="6">'06 - VRN'!$117:$117</definedName>
    <definedName name="_xlnm._FilterDatabase" localSheetId="7" hidden="1">'07 - FVE'!$C$119:$K$160</definedName>
    <definedName name="_xlnm.Print_Area" localSheetId="7">'07 - FVE'!$C$4:$J$76,'07 - FVE'!$C$82:$J$101,'07 - FVE'!$C$107:$J$160</definedName>
    <definedName name="_xlnm.Print_Titles" localSheetId="7">'07 - FVE'!$119:$119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110"/>
  <c i="7" r="J37"/>
  <c r="J36"/>
  <c i="1" r="AY100"/>
  <c i="7" r="J35"/>
  <c i="1" r="AX100"/>
  <c i="7"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112"/>
  <c r="E7"/>
  <c r="E85"/>
  <c i="6" r="J37"/>
  <c r="J36"/>
  <c i="1" r="AY99"/>
  <c i="6" r="J35"/>
  <c i="1" r="AX99"/>
  <c i="6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116"/>
  <c r="J14"/>
  <c r="J12"/>
  <c r="J89"/>
  <c r="E7"/>
  <c r="E110"/>
  <c i="5" r="J37"/>
  <c r="J36"/>
  <c i="1" r="AY98"/>
  <c i="5" r="J35"/>
  <c i="1" r="AX98"/>
  <c i="5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116"/>
  <c r="J14"/>
  <c r="J12"/>
  <c r="J89"/>
  <c r="E7"/>
  <c r="E85"/>
  <c i="4" r="J37"/>
  <c r="J36"/>
  <c i="1" r="AY97"/>
  <c i="4" r="J35"/>
  <c i="1" r="AX97"/>
  <c i="4"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91"/>
  <c r="J14"/>
  <c r="J12"/>
  <c r="J118"/>
  <c r="E7"/>
  <c r="E114"/>
  <c i="3" r="J37"/>
  <c r="J36"/>
  <c i="1" r="AY96"/>
  <c i="3" r="J35"/>
  <c i="1" r="AX96"/>
  <c i="3"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89"/>
  <c r="E7"/>
  <c r="E111"/>
  <c i="2" r="J37"/>
  <c r="J36"/>
  <c i="1" r="AY95"/>
  <c i="2" r="J35"/>
  <c i="1" r="AX95"/>
  <c i="2"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91"/>
  <c r="J14"/>
  <c r="J12"/>
  <c r="J120"/>
  <c r="E7"/>
  <c r="E116"/>
  <c i="1" r="L90"/>
  <c r="AM90"/>
  <c r="AM89"/>
  <c r="L89"/>
  <c r="AM87"/>
  <c r="L87"/>
  <c r="L85"/>
  <c r="L84"/>
  <c i="2" r="BK313"/>
  <c r="J302"/>
  <c r="J295"/>
  <c r="J289"/>
  <c r="J280"/>
  <c r="J258"/>
  <c r="J307"/>
  <c r="BK295"/>
  <c r="BK287"/>
  <c r="BK280"/>
  <c r="BK274"/>
  <c r="BK267"/>
  <c r="J255"/>
  <c r="J249"/>
  <c r="J237"/>
  <c r="J231"/>
  <c r="BK229"/>
  <c r="BK207"/>
  <c r="BK202"/>
  <c r="J186"/>
  <c r="J173"/>
  <c r="BK161"/>
  <c r="BK154"/>
  <c r="J149"/>
  <c r="BK131"/>
  <c r="J296"/>
  <c r="J272"/>
  <c r="BK235"/>
  <c r="J171"/>
  <c r="J131"/>
  <c r="J259"/>
  <c r="BK245"/>
  <c r="BK175"/>
  <c r="BK165"/>
  <c r="BK291"/>
  <c r="BK158"/>
  <c r="J141"/>
  <c r="J305"/>
  <c r="J297"/>
  <c r="J247"/>
  <c r="BK197"/>
  <c r="J187"/>
  <c r="BK172"/>
  <c r="J266"/>
  <c r="BK250"/>
  <c r="BK191"/>
  <c r="J160"/>
  <c r="J251"/>
  <c r="J242"/>
  <c r="J228"/>
  <c r="J205"/>
  <c i="3" r="BK153"/>
  <c r="BK148"/>
  <c r="J138"/>
  <c r="J135"/>
  <c r="J128"/>
  <c r="J126"/>
  <c r="J150"/>
  <c r="J141"/>
  <c r="J137"/>
  <c r="BK133"/>
  <c r="J125"/>
  <c i="4" r="BK249"/>
  <c r="BK243"/>
  <c r="J234"/>
  <c r="J221"/>
  <c r="BK207"/>
  <c r="J203"/>
  <c r="BK196"/>
  <c r="J188"/>
  <c r="J173"/>
  <c r="BK164"/>
  <c r="BK148"/>
  <c r="J145"/>
  <c r="BK219"/>
  <c r="BK156"/>
  <c r="J222"/>
  <c r="J208"/>
  <c r="J206"/>
  <c r="BK200"/>
  <c r="J184"/>
  <c r="BK177"/>
  <c r="BK165"/>
  <c r="J162"/>
  <c r="J158"/>
  <c r="J148"/>
  <c r="BK145"/>
  <c r="BK143"/>
  <c r="BK130"/>
  <c r="BK185"/>
  <c r="J169"/>
  <c r="BK172"/>
  <c r="BK169"/>
  <c r="J150"/>
  <c i="5" r="BK145"/>
  <c r="BK140"/>
  <c r="J133"/>
  <c r="J129"/>
  <c r="BK124"/>
  <c r="J140"/>
  <c r="BK130"/>
  <c r="J126"/>
  <c r="J136"/>
  <c r="J128"/>
  <c i="6" r="J131"/>
  <c r="BK123"/>
  <c r="BK126"/>
  <c i="7" r="J131"/>
  <c r="BK124"/>
  <c r="J130"/>
  <c r="BK125"/>
  <c i="8" r="BK155"/>
  <c r="J143"/>
  <c r="J139"/>
  <c r="BK137"/>
  <c r="J159"/>
  <c r="J152"/>
  <c r="BK141"/>
  <c r="J137"/>
  <c r="BK127"/>
  <c r="J153"/>
  <c r="BK144"/>
  <c r="BK143"/>
  <c r="BK126"/>
  <c i="2" r="J308"/>
  <c r="BK292"/>
  <c r="J269"/>
  <c r="BK248"/>
  <c r="BK237"/>
  <c r="BK206"/>
  <c r="J192"/>
  <c r="J177"/>
  <c r="J161"/>
  <c r="BK141"/>
  <c r="BK269"/>
  <c r="J244"/>
  <c r="BK299"/>
  <c r="J281"/>
  <c r="J253"/>
  <c r="BK233"/>
  <c r="BK218"/>
  <c r="J196"/>
  <c r="J162"/>
  <c r="J139"/>
  <c r="J290"/>
  <c r="J304"/>
  <c r="J202"/>
  <c r="J167"/>
  <c r="J229"/>
  <c r="BK139"/>
  <c r="J214"/>
  <c i="3" r="BK149"/>
  <c r="BK134"/>
  <c r="J153"/>
  <c r="BK142"/>
  <c r="BK128"/>
  <c i="4" r="BK240"/>
  <c r="J204"/>
  <c r="J181"/>
  <c r="J160"/>
  <c r="J141"/>
  <c r="BK129"/>
  <c r="J231"/>
  <c r="J167"/>
  <c r="BK232"/>
  <c r="BK204"/>
  <c r="J152"/>
  <c r="BK233"/>
  <c r="J216"/>
  <c r="BK139"/>
  <c r="J202"/>
  <c r="BK181"/>
  <c r="BK163"/>
  <c r="J149"/>
  <c r="J137"/>
  <c r="J177"/>
  <c r="J157"/>
  <c i="5" r="BK137"/>
  <c r="BK127"/>
  <c r="J134"/>
  <c r="BK125"/>
  <c i="6" r="J126"/>
  <c r="J124"/>
  <c i="7" r="J128"/>
  <c i="8" r="J160"/>
  <c r="J142"/>
  <c r="J126"/>
  <c r="J149"/>
  <c r="J124"/>
  <c r="J133"/>
  <c i="2" r="BK312"/>
  <c r="J300"/>
  <c r="J291"/>
  <c r="J282"/>
  <c r="J274"/>
  <c r="BK265"/>
  <c r="J260"/>
  <c r="J256"/>
  <c r="BK243"/>
  <c r="BK240"/>
  <c r="J234"/>
  <c r="BK212"/>
  <c r="J201"/>
  <c r="BK199"/>
  <c r="BK190"/>
  <c r="J180"/>
  <c r="J175"/>
  <c r="J166"/>
  <c r="J156"/>
  <c r="J129"/>
  <c r="BK277"/>
  <c r="BK262"/>
  <c r="BK247"/>
  <c r="BK310"/>
  <c r="BK304"/>
  <c r="J294"/>
  <c r="BK290"/>
  <c r="BK279"/>
  <c r="BK261"/>
  <c r="J252"/>
  <c r="J236"/>
  <c r="BK230"/>
  <c r="J220"/>
  <c r="BK204"/>
  <c r="J191"/>
  <c r="BK183"/>
  <c r="BK167"/>
  <c r="BK159"/>
  <c r="J147"/>
  <c r="BK129"/>
  <c r="J287"/>
  <c r="J210"/>
  <c r="J137"/>
  <c r="J265"/>
  <c r="BK252"/>
  <c r="J178"/>
  <c r="BK171"/>
  <c r="J292"/>
  <c r="J176"/>
  <c r="J143"/>
  <c r="J312"/>
  <c r="J303"/>
  <c r="BK253"/>
  <c r="BK216"/>
  <c r="BK196"/>
  <c r="BK185"/>
  <c r="J133"/>
  <c r="J185"/>
  <c r="J182"/>
  <c r="J250"/>
  <c r="J241"/>
  <c r="BK232"/>
  <c r="J212"/>
  <c r="BK163"/>
  <c i="3" r="J142"/>
  <c r="J127"/>
  <c r="J151"/>
  <c r="BK145"/>
  <c r="J136"/>
  <c r="BK127"/>
  <c i="4" r="J249"/>
  <c r="J241"/>
  <c r="J226"/>
  <c r="BK205"/>
  <c r="BK198"/>
  <c r="J189"/>
  <c r="J174"/>
  <c r="BK166"/>
  <c r="BK153"/>
  <c r="BK144"/>
  <c r="J136"/>
  <c r="J133"/>
  <c r="J130"/>
  <c r="J243"/>
  <c r="J233"/>
  <c r="J227"/>
  <c r="J186"/>
  <c r="J168"/>
  <c r="J151"/>
  <c r="BK241"/>
  <c r="BK230"/>
  <c r="J210"/>
  <c r="J175"/>
  <c r="J154"/>
  <c r="BK246"/>
  <c r="J230"/>
  <c r="BK132"/>
  <c r="J220"/>
  <c r="J153"/>
  <c r="J219"/>
  <c r="BK203"/>
  <c r="J198"/>
  <c r="BK183"/>
  <c r="J170"/>
  <c r="J161"/>
  <c r="BK157"/>
  <c r="BK150"/>
  <c r="J147"/>
  <c r="J144"/>
  <c r="BK133"/>
  <c r="BK186"/>
  <c r="BK171"/>
  <c r="J164"/>
  <c r="BK135"/>
  <c i="5" r="BK143"/>
  <c r="BK136"/>
  <c r="J132"/>
  <c r="J125"/>
  <c r="J145"/>
  <c r="J137"/>
  <c r="BK129"/>
  <c r="BK123"/>
  <c r="BK132"/>
  <c i="6" r="BK133"/>
  <c r="J125"/>
  <c r="BK131"/>
  <c r="BK129"/>
  <c i="7" r="J127"/>
  <c r="BK121"/>
  <c r="J125"/>
  <c r="J121"/>
  <c i="8" r="BK156"/>
  <c r="J144"/>
  <c r="BK140"/>
  <c r="BK136"/>
  <c r="BK130"/>
  <c r="BK123"/>
  <c r="J158"/>
  <c r="J151"/>
  <c r="BK142"/>
  <c r="BK139"/>
  <c r="J130"/>
  <c r="J154"/>
  <c r="J129"/>
  <c r="J136"/>
  <c r="BK132"/>
  <c i="2" r="BK314"/>
  <c r="J298"/>
  <c r="J279"/>
  <c r="BK270"/>
  <c r="J254"/>
  <c r="J239"/>
  <c r="BK208"/>
  <c r="J193"/>
  <c r="BK182"/>
  <c r="J174"/>
  <c r="J151"/>
  <c r="J278"/>
  <c r="J248"/>
  <c r="BK305"/>
  <c r="J288"/>
  <c r="BK272"/>
  <c r="J240"/>
  <c r="J232"/>
  <c r="J208"/>
  <c r="J190"/>
  <c r="BK166"/>
  <c r="BK151"/>
  <c r="J310"/>
  <c r="J262"/>
  <c r="BK186"/>
  <c r="BK260"/>
  <c r="BK173"/>
  <c r="BK168"/>
  <c r="J313"/>
  <c r="J246"/>
  <c r="BK137"/>
  <c r="J206"/>
  <c r="BK143"/>
  <c r="J233"/>
  <c r="J197"/>
  <c i="3" r="BK141"/>
  <c r="J133"/>
  <c r="BK152"/>
  <c r="BK139"/>
  <c r="J148"/>
  <c i="4" r="J228"/>
  <c r="BK201"/>
  <c r="J182"/>
  <c r="BK158"/>
  <c r="BK142"/>
  <c r="J132"/>
  <c r="BK234"/>
  <c r="J218"/>
  <c r="BK155"/>
  <c r="J239"/>
  <c r="J205"/>
  <c r="J143"/>
  <c r="BK229"/>
  <c r="J215"/>
  <c r="BK220"/>
  <c r="J201"/>
  <c r="J171"/>
  <c r="BK152"/>
  <c r="J142"/>
  <c r="BK184"/>
  <c r="J165"/>
  <c i="5" r="BK144"/>
  <c r="BK135"/>
  <c r="J146"/>
  <c r="BK133"/>
  <c r="BK146"/>
  <c i="6" r="J132"/>
  <c r="BK125"/>
  <c i="7" r="BK126"/>
  <c r="J126"/>
  <c i="8" r="BK147"/>
  <c r="J132"/>
  <c r="J156"/>
  <c r="BK133"/>
  <c r="BK152"/>
  <c r="BK134"/>
  <c i="2" r="BK309"/>
  <c r="BK294"/>
  <c r="J276"/>
  <c r="J261"/>
  <c r="BK246"/>
  <c r="J238"/>
  <c r="J203"/>
  <c r="BK181"/>
  <c r="BK170"/>
  <c r="J154"/>
  <c r="BK276"/>
  <c i="1" r="AS94"/>
  <c i="2" r="BK251"/>
  <c r="BK234"/>
  <c r="BK205"/>
  <c r="BK174"/>
  <c r="BK153"/>
  <c r="J299"/>
  <c r="BK244"/>
  <c r="BK135"/>
  <c r="J179"/>
  <c r="J164"/>
  <c r="BK164"/>
  <c r="BK306"/>
  <c r="BK254"/>
  <c r="BK201"/>
  <c r="BK147"/>
  <c r="J230"/>
  <c r="J183"/>
  <c r="J235"/>
  <c i="3" r="J139"/>
  <c r="BK126"/>
  <c r="J147"/>
  <c r="BK131"/>
  <c i="4" r="BK248"/>
  <c r="BK213"/>
  <c r="BK194"/>
  <c r="BK176"/>
  <c r="BK147"/>
  <c r="J139"/>
  <c r="J237"/>
  <c r="J229"/>
  <c r="BK175"/>
  <c r="BK137"/>
  <c r="J192"/>
  <c r="BK140"/>
  <c r="BK226"/>
  <c r="BK170"/>
  <c r="J207"/>
  <c r="BK179"/>
  <c r="J127"/>
  <c i="5" r="BK141"/>
  <c r="J130"/>
  <c r="J143"/>
  <c r="J127"/>
  <c r="J131"/>
  <c i="6" r="J129"/>
  <c i="7" r="BK128"/>
  <c r="BK127"/>
  <c i="8" r="BK157"/>
  <c r="J141"/>
  <c r="BK131"/>
  <c r="BK153"/>
  <c r="J140"/>
  <c r="BK125"/>
  <c r="J123"/>
  <c i="2" r="J314"/>
  <c r="BK297"/>
  <c r="J275"/>
  <c r="BK264"/>
  <c r="J245"/>
  <c r="J226"/>
  <c r="J199"/>
  <c r="J184"/>
  <c r="J163"/>
  <c r="J153"/>
  <c r="J271"/>
  <c r="BK222"/>
  <c r="BK300"/>
  <c r="BK282"/>
  <c r="J270"/>
  <c r="BK242"/>
  <c r="BK226"/>
  <c r="BK203"/>
  <c r="J181"/>
  <c r="BK157"/>
  <c r="BK138"/>
  <c r="BK281"/>
  <c r="J200"/>
  <c r="BK273"/>
  <c r="BK210"/>
  <c r="BK303"/>
  <c r="J145"/>
  <c r="J277"/>
  <c r="BK214"/>
  <c r="BK180"/>
  <c r="J257"/>
  <c r="BK184"/>
  <c r="J243"/>
  <c r="J158"/>
  <c i="3" r="BK150"/>
  <c r="BK136"/>
  <c r="BK125"/>
  <c r="BK138"/>
  <c i="4" r="J244"/>
  <c r="BK210"/>
  <c r="J200"/>
  <c r="BK168"/>
  <c r="J146"/>
  <c r="J135"/>
  <c r="BK127"/>
  <c r="BK216"/>
  <c r="BK149"/>
  <c r="BK228"/>
  <c r="BK173"/>
  <c r="BK237"/>
  <c r="BK128"/>
  <c r="BK146"/>
  <c r="BK188"/>
  <c r="J166"/>
  <c r="BK161"/>
  <c i="5" r="BK142"/>
  <c r="BK126"/>
  <c r="BK128"/>
  <c r="J124"/>
  <c i="6" r="J133"/>
  <c r="J123"/>
  <c i="7" r="J122"/>
  <c r="BK122"/>
  <c i="8" r="BK149"/>
  <c r="J134"/>
  <c r="BK154"/>
  <c r="J138"/>
  <c r="BK135"/>
  <c r="J128"/>
  <c i="2" r="J306"/>
  <c r="BK288"/>
  <c r="BK178"/>
  <c r="BK162"/>
  <c r="J309"/>
  <c r="BK257"/>
  <c r="BK308"/>
  <c r="J293"/>
  <c r="BK275"/>
  <c r="BK160"/>
  <c r="BK145"/>
  <c r="BK285"/>
  <c r="J224"/>
  <c r="BK133"/>
  <c r="J195"/>
  <c r="J159"/>
  <c r="J157"/>
  <c r="BK302"/>
  <c r="BK195"/>
  <c r="BK228"/>
  <c r="BK249"/>
  <c r="J204"/>
  <c i="3" r="J145"/>
  <c r="J129"/>
  <c r="BK147"/>
  <c r="J134"/>
  <c i="4" r="J246"/>
  <c r="BK206"/>
  <c r="J185"/>
  <c r="J155"/>
  <c r="J134"/>
  <c r="J248"/>
  <c r="BK222"/>
  <c r="BK239"/>
  <c r="BK218"/>
  <c r="J196"/>
  <c r="J176"/>
  <c r="BK160"/>
  <c r="BK187"/>
  <c r="J178"/>
  <c r="BK134"/>
  <c i="5" r="BK134"/>
  <c r="J141"/>
  <c r="J135"/>
  <c i="6" r="BK130"/>
  <c r="BK124"/>
  <c i="7" r="BK131"/>
  <c i="8" r="BK158"/>
  <c r="BK138"/>
  <c r="BK129"/>
  <c r="J155"/>
  <c r="J147"/>
  <c r="J131"/>
  <c r="BK148"/>
  <c i="2" r="BK307"/>
  <c r="BK293"/>
  <c r="BK271"/>
  <c r="BK259"/>
  <c r="BK241"/>
  <c r="BK220"/>
  <c r="BK200"/>
  <c r="BK187"/>
  <c r="BK176"/>
  <c r="J155"/>
  <c r="BK301"/>
  <c r="BK238"/>
  <c r="J222"/>
  <c r="BK192"/>
  <c r="J135"/>
  <c r="J264"/>
  <c r="J172"/>
  <c r="BK255"/>
  <c r="J170"/>
  <c r="BK289"/>
  <c r="BK315"/>
  <c r="J218"/>
  <c r="BK149"/>
  <c r="J207"/>
  <c r="BK256"/>
  <c r="BK231"/>
  <c i="3" r="J152"/>
  <c r="BK137"/>
  <c r="BK124"/>
  <c r="BK140"/>
  <c r="BK129"/>
  <c i="4" r="BK244"/>
  <c r="J209"/>
  <c r="BK192"/>
  <c r="J172"/>
  <c r="BK154"/>
  <c r="J138"/>
  <c r="J128"/>
  <c r="J223"/>
  <c r="J179"/>
  <c r="J140"/>
  <c r="BK231"/>
  <c r="BK178"/>
  <c r="J240"/>
  <c r="J131"/>
  <c r="BK208"/>
  <c r="BK215"/>
  <c r="J187"/>
  <c r="BK162"/>
  <c r="BK151"/>
  <c r="BK141"/>
  <c r="J183"/>
  <c r="J163"/>
  <c i="6" r="J130"/>
  <c i="7" r="BK123"/>
  <c r="J123"/>
  <c i="8" r="BK151"/>
  <c r="BK160"/>
  <c r="J148"/>
  <c r="J125"/>
  <c r="J127"/>
  <c i="2" r="J315"/>
  <c r="J301"/>
  <c r="J285"/>
  <c r="BK266"/>
  <c r="J216"/>
  <c r="BK198"/>
  <c r="BK179"/>
  <c r="J169"/>
  <c r="J138"/>
  <c r="J267"/>
  <c r="BK311"/>
  <c r="BK296"/>
  <c r="BK278"/>
  <c r="BK239"/>
  <c r="BK224"/>
  <c r="J198"/>
  <c r="BK169"/>
  <c r="BK155"/>
  <c r="J311"/>
  <c r="BK263"/>
  <c r="J165"/>
  <c r="J263"/>
  <c r="BK177"/>
  <c r="BK298"/>
  <c r="BK156"/>
  <c r="J273"/>
  <c r="BK193"/>
  <c r="BK258"/>
  <c r="J168"/>
  <c r="BK236"/>
  <c i="3" r="BK151"/>
  <c r="J140"/>
  <c r="J131"/>
  <c r="J149"/>
  <c r="BK135"/>
  <c r="J124"/>
  <c i="4" r="BK227"/>
  <c r="BK202"/>
  <c r="J232"/>
  <c r="J194"/>
  <c r="BK138"/>
  <c r="BK221"/>
  <c r="BK174"/>
  <c r="J129"/>
  <c r="BK223"/>
  <c r="J213"/>
  <c r="BK209"/>
  <c r="BK189"/>
  <c r="BK167"/>
  <c r="J156"/>
  <c r="BK136"/>
  <c r="BK182"/>
  <c r="BK131"/>
  <c i="5" r="BK131"/>
  <c r="J144"/>
  <c r="J142"/>
  <c r="J123"/>
  <c i="6" r="BK132"/>
  <c i="7" r="BK130"/>
  <c r="J124"/>
  <c i="8" r="BK159"/>
  <c r="J135"/>
  <c r="BK124"/>
  <c r="BK128"/>
  <c r="J157"/>
  <c i="4" l="1" r="T191"/>
  <c r="BK236"/>
  <c r="J236"/>
  <c r="J104"/>
  <c i="2" r="R128"/>
  <c r="T194"/>
  <c i="3" r="T123"/>
  <c i="4" r="T212"/>
  <c i="2" r="BK209"/>
  <c r="J209"/>
  <c r="J103"/>
  <c r="P268"/>
  <c i="3" r="P144"/>
  <c r="P143"/>
  <c i="4" r="R126"/>
  <c r="P199"/>
  <c r="R236"/>
  <c i="2" r="P128"/>
  <c r="BK189"/>
  <c r="J189"/>
  <c r="J101"/>
  <c r="R194"/>
  <c i="3" r="R123"/>
  <c r="R130"/>
  <c i="4" r="R180"/>
  <c i="2" r="P209"/>
  <c r="T268"/>
  <c i="3" r="P130"/>
  <c i="4" r="P180"/>
  <c r="BK225"/>
  <c r="J225"/>
  <c r="J103"/>
  <c i="5" r="P122"/>
  <c r="P121"/>
  <c i="6" r="T122"/>
  <c r="T121"/>
  <c i="2" r="P150"/>
  <c r="T209"/>
  <c r="R268"/>
  <c i="3" r="BK144"/>
  <c r="BK143"/>
  <c r="J143"/>
  <c r="J100"/>
  <c i="2" r="BK150"/>
  <c r="J150"/>
  <c r="J99"/>
  <c r="T284"/>
  <c r="T283"/>
  <c i="4" r="T126"/>
  <c r="R191"/>
  <c r="T199"/>
  <c r="P236"/>
  <c i="5" r="T122"/>
  <c r="T121"/>
  <c i="6" r="R128"/>
  <c r="R127"/>
  <c i="7" r="P120"/>
  <c r="P119"/>
  <c r="P118"/>
  <c i="1" r="AU100"/>
  <c i="2" r="BK128"/>
  <c r="J128"/>
  <c r="J98"/>
  <c r="P189"/>
  <c r="T189"/>
  <c r="T188"/>
  <c r="BK284"/>
  <c r="BK283"/>
  <c r="J283"/>
  <c r="J105"/>
  <c i="3" r="R144"/>
  <c r="R143"/>
  <c i="4" r="BK126"/>
  <c r="J126"/>
  <c r="J98"/>
  <c r="BK191"/>
  <c r="J191"/>
  <c r="J100"/>
  <c r="BK212"/>
  <c r="J212"/>
  <c r="J102"/>
  <c r="R225"/>
  <c i="5" r="P139"/>
  <c r="P138"/>
  <c i="2" r="T150"/>
  <c r="BK194"/>
  <c r="J194"/>
  <c r="J102"/>
  <c r="BK268"/>
  <c r="J268"/>
  <c r="J104"/>
  <c i="3" r="BK130"/>
  <c r="J130"/>
  <c r="J99"/>
  <c i="4" r="P126"/>
  <c r="P191"/>
  <c r="P212"/>
  <c r="T225"/>
  <c i="5" r="R139"/>
  <c r="R138"/>
  <c i="6" r="BK122"/>
  <c r="J122"/>
  <c r="J98"/>
  <c i="5" r="BK122"/>
  <c r="BK121"/>
  <c r="J121"/>
  <c r="J97"/>
  <c i="6" r="P128"/>
  <c r="P127"/>
  <c i="7" r="BK120"/>
  <c r="BK119"/>
  <c r="J119"/>
  <c r="J97"/>
  <c i="2" r="T128"/>
  <c r="T127"/>
  <c r="R209"/>
  <c r="P284"/>
  <c r="P283"/>
  <c i="3" r="BK123"/>
  <c r="J123"/>
  <c r="J98"/>
  <c r="T144"/>
  <c r="T143"/>
  <c i="4" r="BK180"/>
  <c r="J180"/>
  <c r="J99"/>
  <c r="T180"/>
  <c r="BK199"/>
  <c r="J199"/>
  <c r="J101"/>
  <c r="R199"/>
  <c r="R212"/>
  <c r="P225"/>
  <c r="T236"/>
  <c i="5" r="R122"/>
  <c r="R121"/>
  <c r="R120"/>
  <c r="BK139"/>
  <c r="J139"/>
  <c r="J100"/>
  <c i="6" r="R122"/>
  <c r="R121"/>
  <c r="R120"/>
  <c r="BK128"/>
  <c r="J128"/>
  <c r="J100"/>
  <c i="7" r="T120"/>
  <c r="T119"/>
  <c r="T118"/>
  <c i="8" r="BK122"/>
  <c r="J122"/>
  <c r="J98"/>
  <c r="R122"/>
  <c r="R121"/>
  <c r="R120"/>
  <c r="BK146"/>
  <c r="J146"/>
  <c r="J100"/>
  <c r="R146"/>
  <c r="R145"/>
  <c i="2" r="R150"/>
  <c r="R189"/>
  <c r="R188"/>
  <c r="P194"/>
  <c r="R284"/>
  <c r="R283"/>
  <c i="3" r="P123"/>
  <c r="P122"/>
  <c r="P121"/>
  <c i="1" r="AU96"/>
  <c i="3" r="T130"/>
  <c i="5" r="T139"/>
  <c r="T138"/>
  <c i="6" r="P122"/>
  <c r="P121"/>
  <c r="T128"/>
  <c r="T127"/>
  <c i="7" r="R120"/>
  <c r="R119"/>
  <c r="R118"/>
  <c i="8" r="P122"/>
  <c r="P121"/>
  <c r="P120"/>
  <c i="1" r="AU101"/>
  <c i="8" r="T122"/>
  <c r="T121"/>
  <c r="P146"/>
  <c r="P145"/>
  <c r="T146"/>
  <c r="T145"/>
  <c i="7" r="J120"/>
  <c r="J98"/>
  <c i="8" r="F92"/>
  <c r="BE124"/>
  <c r="BE125"/>
  <c r="BE140"/>
  <c r="BE141"/>
  <c r="BE142"/>
  <c r="J91"/>
  <c r="J114"/>
  <c r="BE132"/>
  <c r="BE133"/>
  <c r="BE134"/>
  <c r="BE159"/>
  <c r="E85"/>
  <c r="J92"/>
  <c r="BE126"/>
  <c r="BE127"/>
  <c r="BE128"/>
  <c r="BE129"/>
  <c r="BE138"/>
  <c r="BE143"/>
  <c r="BE151"/>
  <c r="BE152"/>
  <c r="BE153"/>
  <c r="BE156"/>
  <c r="BE160"/>
  <c i="7" r="BK118"/>
  <c r="J118"/>
  <c r="J96"/>
  <c i="8" r="F91"/>
  <c r="BE123"/>
  <c r="BE130"/>
  <c r="BE131"/>
  <c r="BE135"/>
  <c r="BE136"/>
  <c r="BE137"/>
  <c r="BE139"/>
  <c r="BE144"/>
  <c r="BE147"/>
  <c r="BE148"/>
  <c r="BE149"/>
  <c r="BE154"/>
  <c r="BE155"/>
  <c r="BE157"/>
  <c r="BE158"/>
  <c i="7" r="J89"/>
  <c r="F114"/>
  <c r="BE126"/>
  <c r="BE130"/>
  <c r="F92"/>
  <c r="E108"/>
  <c r="J115"/>
  <c r="BE122"/>
  <c r="BE123"/>
  <c r="BE125"/>
  <c r="BE127"/>
  <c r="J91"/>
  <c r="BE121"/>
  <c r="BE124"/>
  <c r="BE128"/>
  <c r="BE131"/>
  <c i="5" r="J122"/>
  <c r="J98"/>
  <c i="6" r="J114"/>
  <c r="BE125"/>
  <c r="BE130"/>
  <c r="BE133"/>
  <c r="F91"/>
  <c r="J117"/>
  <c r="E85"/>
  <c r="J91"/>
  <c r="F117"/>
  <c r="BE124"/>
  <c r="BE126"/>
  <c r="BE129"/>
  <c r="BE131"/>
  <c r="BE123"/>
  <c r="BE132"/>
  <c i="4" r="BK125"/>
  <c r="BK124"/>
  <c r="J124"/>
  <c i="5" r="F91"/>
  <c r="BE126"/>
  <c r="J92"/>
  <c r="J116"/>
  <c r="BE137"/>
  <c r="BE143"/>
  <c r="E110"/>
  <c r="J114"/>
  <c r="F117"/>
  <c r="BE124"/>
  <c r="BE125"/>
  <c r="BE129"/>
  <c r="BE131"/>
  <c r="BE133"/>
  <c r="BE136"/>
  <c r="BE141"/>
  <c r="BE142"/>
  <c r="BE144"/>
  <c r="BE123"/>
  <c r="BE127"/>
  <c r="BE128"/>
  <c r="BE130"/>
  <c r="BE132"/>
  <c r="BE134"/>
  <c r="BE135"/>
  <c r="BE140"/>
  <c r="BE145"/>
  <c r="BE146"/>
  <c i="3" r="BK122"/>
  <c r="BK121"/>
  <c r="J121"/>
  <c i="4" r="J91"/>
  <c i="3" r="J144"/>
  <c r="J101"/>
  <c i="4" r="F92"/>
  <c r="F120"/>
  <c r="BE128"/>
  <c r="J89"/>
  <c r="J121"/>
  <c r="BE145"/>
  <c r="BE153"/>
  <c r="BE127"/>
  <c r="BE132"/>
  <c r="BE158"/>
  <c r="BE164"/>
  <c r="BE179"/>
  <c r="BE189"/>
  <c r="BE133"/>
  <c r="BE143"/>
  <c r="BE146"/>
  <c r="BE151"/>
  <c r="BE152"/>
  <c r="BE161"/>
  <c r="BE163"/>
  <c r="BE167"/>
  <c r="BE168"/>
  <c r="BE173"/>
  <c r="BE174"/>
  <c r="BE175"/>
  <c r="BE178"/>
  <c r="BE186"/>
  <c r="BE187"/>
  <c r="BE205"/>
  <c r="BE210"/>
  <c r="BE222"/>
  <c r="BE226"/>
  <c r="E85"/>
  <c r="BE129"/>
  <c r="BE136"/>
  <c r="BE171"/>
  <c r="BE183"/>
  <c r="BE188"/>
  <c r="BE192"/>
  <c r="BE206"/>
  <c r="BE223"/>
  <c r="BE230"/>
  <c r="BE232"/>
  <c r="BE134"/>
  <c r="BE194"/>
  <c r="BE203"/>
  <c r="BE204"/>
  <c r="BE209"/>
  <c r="BE216"/>
  <c r="BE219"/>
  <c r="BE227"/>
  <c r="BE228"/>
  <c r="BE234"/>
  <c r="BE243"/>
  <c r="BE249"/>
  <c r="BE130"/>
  <c r="BE138"/>
  <c r="BE139"/>
  <c r="BE141"/>
  <c r="BE148"/>
  <c r="BE150"/>
  <c r="BE198"/>
  <c r="BE200"/>
  <c r="BE207"/>
  <c r="BE208"/>
  <c r="BE229"/>
  <c r="BE233"/>
  <c r="BE241"/>
  <c r="BE244"/>
  <c r="BE246"/>
  <c r="BE144"/>
  <c r="BE147"/>
  <c r="BE156"/>
  <c r="BE157"/>
  <c r="BE172"/>
  <c r="BE181"/>
  <c r="BE182"/>
  <c r="BE221"/>
  <c r="BE131"/>
  <c r="BE135"/>
  <c r="BE137"/>
  <c r="BE140"/>
  <c r="BE142"/>
  <c r="BE149"/>
  <c r="BE154"/>
  <c r="BE155"/>
  <c r="BE160"/>
  <c r="BE162"/>
  <c r="BE165"/>
  <c r="BE166"/>
  <c r="BE169"/>
  <c r="BE170"/>
  <c r="BE176"/>
  <c r="BE177"/>
  <c r="BE184"/>
  <c r="BE185"/>
  <c r="BE196"/>
  <c r="BE201"/>
  <c r="BE202"/>
  <c r="BE213"/>
  <c r="BE215"/>
  <c r="BE218"/>
  <c r="BE220"/>
  <c r="BE231"/>
  <c r="BE237"/>
  <c r="BE239"/>
  <c r="BE240"/>
  <c r="BE248"/>
  <c i="3" r="J92"/>
  <c r="BE126"/>
  <c r="BE135"/>
  <c i="2" r="BK127"/>
  <c r="J127"/>
  <c r="J97"/>
  <c r="J284"/>
  <c r="J106"/>
  <c i="3" r="J91"/>
  <c r="J115"/>
  <c r="BE145"/>
  <c r="F91"/>
  <c r="BE127"/>
  <c r="BE131"/>
  <c r="BE137"/>
  <c r="BE138"/>
  <c r="BE141"/>
  <c r="BE142"/>
  <c r="BE148"/>
  <c r="BE149"/>
  <c r="BE150"/>
  <c r="BE151"/>
  <c r="E85"/>
  <c r="F92"/>
  <c r="BE124"/>
  <c r="BE125"/>
  <c r="BE128"/>
  <c r="BE129"/>
  <c r="BE133"/>
  <c r="BE134"/>
  <c r="BE136"/>
  <c r="BE139"/>
  <c r="BE140"/>
  <c r="BE147"/>
  <c r="BE152"/>
  <c r="BE153"/>
  <c i="2" r="BE160"/>
  <c r="BE172"/>
  <c r="BE178"/>
  <c r="F92"/>
  <c r="F122"/>
  <c r="BE131"/>
  <c r="BE139"/>
  <c r="BE141"/>
  <c r="BE149"/>
  <c r="BE153"/>
  <c r="BE180"/>
  <c r="BE183"/>
  <c r="BE202"/>
  <c r="BE206"/>
  <c r="BE207"/>
  <c r="BE224"/>
  <c r="BE239"/>
  <c r="BE252"/>
  <c r="BE257"/>
  <c r="BE259"/>
  <c r="BE263"/>
  <c r="J89"/>
  <c r="BE135"/>
  <c r="BE170"/>
  <c r="BE176"/>
  <c r="BE186"/>
  <c r="BE198"/>
  <c r="BE218"/>
  <c r="BE232"/>
  <c r="BE235"/>
  <c r="BE246"/>
  <c r="E85"/>
  <c r="BE159"/>
  <c r="BE162"/>
  <c r="BE168"/>
  <c r="BE173"/>
  <c r="BE205"/>
  <c r="BE228"/>
  <c r="BE230"/>
  <c r="BE234"/>
  <c r="BE243"/>
  <c r="BE248"/>
  <c r="BE251"/>
  <c r="BE270"/>
  <c r="BE280"/>
  <c r="BE288"/>
  <c r="BE310"/>
  <c r="BE311"/>
  <c r="BE137"/>
  <c r="BE154"/>
  <c r="BE169"/>
  <c r="J92"/>
  <c r="J122"/>
  <c r="BE129"/>
  <c r="BE157"/>
  <c r="BE197"/>
  <c r="BE212"/>
  <c r="BE253"/>
  <c r="BE256"/>
  <c r="BE269"/>
  <c r="BE281"/>
  <c r="BE287"/>
  <c r="BE297"/>
  <c r="BE300"/>
  <c r="BE305"/>
  <c r="BE307"/>
  <c r="BE138"/>
  <c r="BE182"/>
  <c r="BE187"/>
  <c r="BE190"/>
  <c r="BE191"/>
  <c r="BE192"/>
  <c r="BE196"/>
  <c r="BE203"/>
  <c r="BE245"/>
  <c r="BE247"/>
  <c r="BE276"/>
  <c r="BE277"/>
  <c r="BE308"/>
  <c r="BE133"/>
  <c r="BE158"/>
  <c r="BE174"/>
  <c r="BE179"/>
  <c r="BE181"/>
  <c r="BE184"/>
  <c r="BE185"/>
  <c r="BE208"/>
  <c r="BE210"/>
  <c r="BE216"/>
  <c r="BE220"/>
  <c r="BE222"/>
  <c r="BE231"/>
  <c r="BE240"/>
  <c r="BE244"/>
  <c r="BE249"/>
  <c r="BE258"/>
  <c r="BE260"/>
  <c r="BE261"/>
  <c r="BE266"/>
  <c r="BE267"/>
  <c r="BE272"/>
  <c r="BE274"/>
  <c r="BE275"/>
  <c r="BE279"/>
  <c r="BE290"/>
  <c r="BE292"/>
  <c r="BE293"/>
  <c r="BE295"/>
  <c r="BE301"/>
  <c r="BE303"/>
  <c r="BE304"/>
  <c r="BE309"/>
  <c r="BE312"/>
  <c r="BE229"/>
  <c r="BE233"/>
  <c r="BE236"/>
  <c r="BE237"/>
  <c r="BE241"/>
  <c r="BE242"/>
  <c r="BE254"/>
  <c r="BE255"/>
  <c r="BE282"/>
  <c r="BE289"/>
  <c r="BE291"/>
  <c r="BE294"/>
  <c r="BE302"/>
  <c r="BE143"/>
  <c r="BE145"/>
  <c r="BE147"/>
  <c r="BE151"/>
  <c r="BE155"/>
  <c r="BE156"/>
  <c r="BE161"/>
  <c r="BE163"/>
  <c r="BE164"/>
  <c r="BE165"/>
  <c r="BE166"/>
  <c r="BE167"/>
  <c r="BE171"/>
  <c r="BE175"/>
  <c r="BE177"/>
  <c r="BE193"/>
  <c r="BE195"/>
  <c r="BE199"/>
  <c r="BE200"/>
  <c r="BE201"/>
  <c r="BE204"/>
  <c r="BE214"/>
  <c r="BE226"/>
  <c r="BE238"/>
  <c r="BE250"/>
  <c r="BE262"/>
  <c r="BE264"/>
  <c r="BE265"/>
  <c r="BE271"/>
  <c r="BE273"/>
  <c r="BE278"/>
  <c r="BE285"/>
  <c r="BE296"/>
  <c r="BE298"/>
  <c r="BE299"/>
  <c r="BE306"/>
  <c r="BE313"/>
  <c r="BE314"/>
  <c r="BE315"/>
  <c i="3" r="J34"/>
  <c i="1" r="AW96"/>
  <c i="3" r="F37"/>
  <c i="1" r="BD96"/>
  <c i="4" r="F36"/>
  <c i="1" r="BC97"/>
  <c i="8" r="F34"/>
  <c i="1" r="BA101"/>
  <c i="3" r="F34"/>
  <c i="1" r="BA96"/>
  <c i="4" r="J34"/>
  <c i="1" r="AW97"/>
  <c i="8" r="J34"/>
  <c i="1" r="AW101"/>
  <c i="3" r="F35"/>
  <c i="1" r="BB96"/>
  <c i="4" r="F34"/>
  <c i="1" r="BA97"/>
  <c i="8" r="F36"/>
  <c i="1" r="BC101"/>
  <c i="2" r="F34"/>
  <c i="1" r="BA95"/>
  <c i="4" r="J30"/>
  <c i="5" r="F36"/>
  <c i="1" r="BC98"/>
  <c i="6" r="F34"/>
  <c i="1" r="BA99"/>
  <c i="7" r="F34"/>
  <c i="1" r="BA100"/>
  <c i="2" r="F37"/>
  <c i="1" r="BD95"/>
  <c i="5" r="J34"/>
  <c i="1" r="AW98"/>
  <c i="6" r="J34"/>
  <c i="1" r="AW99"/>
  <c i="7" r="F35"/>
  <c i="1" r="BB100"/>
  <c i="2" r="J34"/>
  <c i="1" r="AW95"/>
  <c i="3" r="J30"/>
  <c i="5" r="F34"/>
  <c i="1" r="BA98"/>
  <c i="5" r="F37"/>
  <c i="1" r="BD98"/>
  <c i="6" r="F35"/>
  <c i="1" r="BB99"/>
  <c i="7" r="J34"/>
  <c i="1" r="AW100"/>
  <c i="8" r="F35"/>
  <c i="1" r="BB101"/>
  <c i="2" r="F35"/>
  <c i="1" r="BB95"/>
  <c i="4" r="F37"/>
  <c i="1" r="BD97"/>
  <c i="6" r="F37"/>
  <c i="1" r="BD99"/>
  <c i="7" r="F36"/>
  <c i="1" r="BC100"/>
  <c i="3" r="F36"/>
  <c i="1" r="BC96"/>
  <c i="4" r="F35"/>
  <c i="1" r="BB97"/>
  <c i="8" r="F37"/>
  <c i="1" r="BD101"/>
  <c i="2" r="F36"/>
  <c i="1" r="BC95"/>
  <c i="5" r="F35"/>
  <c i="1" r="BB98"/>
  <c i="6" r="F36"/>
  <c i="1" r="BC99"/>
  <c i="7" r="F37"/>
  <c i="1" r="BD100"/>
  <c i="6" l="1" r="P120"/>
  <c i="1" r="AU99"/>
  <c i="2" r="P188"/>
  <c i="4" r="P125"/>
  <c r="P124"/>
  <c i="1" r="AU97"/>
  <c i="2" r="T126"/>
  <c i="6" r="T120"/>
  <c i="2" r="P127"/>
  <c r="P126"/>
  <c i="1" r="AU95"/>
  <c i="5" r="T120"/>
  <c i="3" r="R122"/>
  <c r="R121"/>
  <c i="2" r="R127"/>
  <c r="R126"/>
  <c i="8" r="T120"/>
  <c i="4" r="T125"/>
  <c r="T124"/>
  <c i="5" r="P120"/>
  <c i="1" r="AU98"/>
  <c i="4" r="R125"/>
  <c r="R124"/>
  <c i="3" r="T122"/>
  <c r="T121"/>
  <c i="2" r="BK188"/>
  <c r="J188"/>
  <c r="J100"/>
  <c i="8" r="BK121"/>
  <c r="J121"/>
  <c r="J97"/>
  <c r="BK145"/>
  <c r="J145"/>
  <c r="J99"/>
  <c i="5" r="BK138"/>
  <c r="J138"/>
  <c r="J99"/>
  <c i="6" r="BK121"/>
  <c r="J121"/>
  <c r="J97"/>
  <c r="BK127"/>
  <c r="J127"/>
  <c r="J99"/>
  <c i="1" r="AG97"/>
  <c i="4" r="J125"/>
  <c r="J97"/>
  <c r="J96"/>
  <c i="1" r="AG96"/>
  <c i="3" r="J96"/>
  <c r="J122"/>
  <c r="J97"/>
  <c i="2" r="BK126"/>
  <c r="J126"/>
  <c r="J96"/>
  <c r="F33"/>
  <c i="1" r="AZ95"/>
  <c i="5" r="F33"/>
  <c i="1" r="AZ98"/>
  <c i="6" r="F33"/>
  <c i="1" r="AZ99"/>
  <c i="7" r="J33"/>
  <c i="1" r="AV100"/>
  <c r="AT100"/>
  <c r="BB94"/>
  <c r="W31"/>
  <c r="BC94"/>
  <c r="W32"/>
  <c r="BD94"/>
  <c r="W33"/>
  <c i="2" r="J33"/>
  <c i="1" r="AV95"/>
  <c r="AT95"/>
  <c i="8" r="J33"/>
  <c i="1" r="AV101"/>
  <c r="AT101"/>
  <c i="3" r="F33"/>
  <c i="1" r="AZ96"/>
  <c i="5" r="J33"/>
  <c i="1" r="AV98"/>
  <c r="AT98"/>
  <c i="6" r="J33"/>
  <c i="1" r="AV99"/>
  <c r="AT99"/>
  <c i="7" r="J30"/>
  <c i="1" r="AG100"/>
  <c i="8" r="F33"/>
  <c i="1" r="AZ101"/>
  <c i="4" r="F33"/>
  <c i="1" r="AZ97"/>
  <c i="3" r="J33"/>
  <c i="1" r="AV96"/>
  <c r="AT96"/>
  <c r="AN96"/>
  <c i="7" r="F33"/>
  <c i="1" r="AZ100"/>
  <c r="BA94"/>
  <c r="W30"/>
  <c i="4" r="J33"/>
  <c i="1" r="AV97"/>
  <c r="AT97"/>
  <c r="AN97"/>
  <c i="5" l="1" r="BK120"/>
  <c r="J120"/>
  <c r="J96"/>
  <c i="6" r="BK120"/>
  <c r="J120"/>
  <c r="J96"/>
  <c i="8" r="BK120"/>
  <c r="J120"/>
  <c r="J96"/>
  <c i="1" r="AN100"/>
  <c i="7" r="J39"/>
  <c i="4" r="J39"/>
  <c i="3" r="J39"/>
  <c i="1" r="AU94"/>
  <c r="AX94"/>
  <c r="AZ94"/>
  <c r="W29"/>
  <c i="2" r="J30"/>
  <c i="1" r="AG95"/>
  <c r="AW94"/>
  <c r="AK30"/>
  <c r="AY94"/>
  <c i="2" l="1" r="J39"/>
  <c i="1" r="AN95"/>
  <c i="8" r="J30"/>
  <c i="1" r="AG101"/>
  <c i="5" r="J30"/>
  <c i="1" r="AG98"/>
  <c r="AN98"/>
  <c i="6" r="J30"/>
  <c i="1" r="AG99"/>
  <c r="AV94"/>
  <c r="AK29"/>
  <c i="8" l="1" r="J39"/>
  <c i="6" r="J39"/>
  <c i="5" r="J39"/>
  <c i="1" r="AN101"/>
  <c r="AN99"/>
  <c r="AT94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<sst xmlns="http://schemas.openxmlformats.org/spreadsheetml/2006/main">
  <si>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</si>
  <si>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</si>
  <si>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</si>
  <si>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</si>
  <si>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</si>
  <si>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{d3a61da3-e324-4490-8501-d634669494ff}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</si>
  <si>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</si>
  <si>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</si>
  <si>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</si>
  <si>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</si>
  <si>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</si>
  <si>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</si>
  <si>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</si>
  <si>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</si>
  <si>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24_06_2024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</si>
  <si>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</si>
  <si>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</si>
  <si>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PK_Varnsdorf_Střelecká 1800</t>
  </si>
  <si>
    <t>KSO:</t>
  </si>
  <si>
    <t>CC-CZ:</t>
  </si>
  <si>
    <t>Místo:</t>
  </si>
  <si>
    <t xml:space="preserve"> </t>
  </si>
  <si>
    <t>Datum:</t>
  </si>
  <si>
    <t>11. 6. 2024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</si>
  <si>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</si>
  <si>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</si>
  <si>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</si>
  <si>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</si>
  <si>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</si>
  <si>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</si>
  <si>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</si>
  <si>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</si>
  <si>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</si>
  <si>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</si>
  <si>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</si>
  <si>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</si>
  <si>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</si>
  <si>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</si>
  <si>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</si>
  <si>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</si>
  <si>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</si>
  <si>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</si>
  <si>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</si>
  <si>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</si>
  <si>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</si>
  <si>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</si>
  <si>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</si>
  <si>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</si>
  <si>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</si>
  <si>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</si>
  <si>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</si>
  <si>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</si>
  <si>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</si>
  <si>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</si>
  <si>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</si>
  <si>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</si>
  <si>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</si>
  <si>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</si>
  <si>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</si>
  <si>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</si>
  <si>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</si>
  <si>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</si>
  <si>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</si>
  <si>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</si>
  <si>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</si>
  <si>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</si>
  <si>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</si>
  <si>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</si>
  <si>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</si>
  <si>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</si>
  <si>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</si>
  <si>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</si>
  <si>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</si>
  <si>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</si>
  <si>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</si>
  <si>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</si>
  <si>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</si>
  <si>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</si>
  <si>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</si>
  <si>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Vytápění</t>
  </si>
  <si>
    <t>STA</t>
  </si>
  <si>
    <t>1</t>
  </si>
  <si>
    <t>{081fa856-7c3f-4771-905c-68651c1b76df}</t>
  </si>
  <si>
    <t>2</t>
  </si>
  <si>
    <t>02</t>
  </si>
  <si>
    <t>Výměna otopných těles, ventilů, šroubení a hlavic</t>
  </si>
  <si>
    <t>{724d52b4-bba0-4c01-b234-489a5ce6123a}</t>
  </si>
  <si>
    <t>03</t>
  </si>
  <si>
    <t>Elektro a MaR</t>
  </si>
  <si>
    <t>{e7bcf92d-3451-4dbe-b9a6-b91e5b66982b}</t>
  </si>
  <si>
    <t>04</t>
  </si>
  <si>
    <t>Plyn</t>
  </si>
  <si>
    <t>{ed7d9cd5-2d74-42f8-8505-3981f04336f5}</t>
  </si>
  <si>
    <t>05</t>
  </si>
  <si>
    <t>VZT</t>
  </si>
  <si>
    <t>{124ce01e-fc11-420a-a4e0-d760d428c6ee}</t>
  </si>
  <si>
    <t>06</t>
  </si>
  <si>
    <t>VRN</t>
  </si>
  <si>
    <t>{b0662cfc-a3d4-47ac-a831-8773af8ced7c}</t>
  </si>
  <si>
    <t>07</t>
  </si>
  <si>
    <t>FVE</t>
  </si>
  <si>
    <t>{75d6a047-21b3-4ed2-a9d5-a9f4165aff2d}</t>
  </si>
  <si>
    <t>KRYCÍ LIST SOUPISU PRACÍ</t>
  </si>
  <si>
    <t>Objekt:</t>
  </si>
  <si>
    <t>01 - Vytápění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</si>
  <si>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</si>
  <si>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</si>
  <si>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</si>
  <si>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</si>
  <si>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</si>
  <si>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</si>
  <si>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01 - Kotle vč. příslušenství</t>
  </si>
  <si>
    <t xml:space="preserve">    02 - Odkouření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</si>
  <si>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</si>
  <si>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</si>
  <si>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</si>
  <si>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732 - Ústřední vytápění - strojovny</t>
  </si>
  <si>
    <t xml:space="preserve">    733 - Ústřední vytápění - rozvodné potrubí</t>
  </si>
  <si>
    <t>VRN - VRN</t>
  </si>
  <si>
    <t xml:space="preserve">    964 -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</si>
  <si>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</si>
  <si>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</si>
  <si>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</si>
  <si>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</si>
  <si>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</si>
  <si>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</si>
  <si>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</si>
  <si>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</si>
  <si>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</si>
  <si>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</si>
  <si>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</si>
  <si>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</si>
  <si>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</si>
  <si>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</si>
  <si>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</si>
  <si>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Kotle vč. příslušenství</t>
  </si>
  <si>
    <t>K</t>
  </si>
  <si>
    <t>R1155479</t>
  </si>
  <si>
    <t>Plynový stacionární kondenzační kotel, výkon 200 kW</t>
  </si>
  <si>
    <t>kus</t>
  </si>
  <si>
    <t>4</t>
  </si>
  <si>
    <t>163606107</t>
  </si>
  <si>
    <t>P</t>
  </si>
  <si>
    <t>Poznámka k položce:_x000d_
s výměníkem tepla ze slitiny hliníku a křemíku, s modulačním atmosférickým předsměšovacím hořákem, levé provedení</t>
  </si>
  <si>
    <t>R368556</t>
  </si>
  <si>
    <t xml:space="preserve">Plynový filtr R1 1/4", 50m, max.5 bar </t>
  </si>
  <si>
    <t>-1861458487</t>
  </si>
  <si>
    <t>Poznámka k položce:_x000d_
Plynový filtr 1 1/4" pro výkony 150 až 300 kW</t>
  </si>
  <si>
    <t>3</t>
  </si>
  <si>
    <t>R114756</t>
  </si>
  <si>
    <t>Pojistná skupina 150-300 3 BAR</t>
  </si>
  <si>
    <t>582924397</t>
  </si>
  <si>
    <t>Poznámka k položce:_x000d_
Pojistná skupina pro výkony 150 až 300 kW. Obsahuje pojistný ventil 3 bary, manometr, odvzdušňovací ventil a izolaci. Připojení R1_x000d_
1/4"</t>
  </si>
  <si>
    <t>R332479</t>
  </si>
  <si>
    <t>Propojovaci sada 11/4"</t>
  </si>
  <si>
    <t>-1273841939</t>
  </si>
  <si>
    <t>Poznámka k položce:_x000d_
Připojení 1 1/4" expanzní nádoby pro kotle</t>
  </si>
  <si>
    <t>5</t>
  </si>
  <si>
    <t>732331106</t>
  </si>
  <si>
    <t>Nádoba tlaková expanzní pro kotlovou soustavu s membránou závitové připojení o objemu 50 l/ 6b</t>
  </si>
  <si>
    <t>soubor</t>
  </si>
  <si>
    <t>16</t>
  </si>
  <si>
    <t>448048866</t>
  </si>
  <si>
    <t>6</t>
  </si>
  <si>
    <t>732331777</t>
  </si>
  <si>
    <t>Příslušenství k expanzním nádobám bezpečnostní uzávěr G 3/4 k měření tlaku</t>
  </si>
  <si>
    <t>263525855</t>
  </si>
  <si>
    <t>7</t>
  </si>
  <si>
    <t>R3369811</t>
  </si>
  <si>
    <t>Regulační přístroj určený k nástěnným/stacionárním kotlům, 7" dotykový ovládací displej</t>
  </si>
  <si>
    <t>-1748625883</t>
  </si>
  <si>
    <t>Poznámka k položce:_x000d_
V základu umožňuje řízení 1 okruh TV vč. cirkulace a kotlového okruhu. Dále umožňuje řízení 0-10 V, výstup sumární poruchy, MOD-Bus komunikaci a ovládání/parametrizaci přes internet. Možnost rozšíření o max. 4 funkční moduly.</t>
  </si>
  <si>
    <t>8</t>
  </si>
  <si>
    <t>R1157444</t>
  </si>
  <si>
    <t xml:space="preserve">Rozšiřující funkční modul k regulaci </t>
  </si>
  <si>
    <t>1755040186</t>
  </si>
  <si>
    <t>Poznámka k položce:_x000d_
Jeden modul umožňuje kaskádový provoz až 4 kotlů. Celkem je možné zapajit do kaskády až 16 kotlů (4x FM-CM). Dodáváno s ponornou jímkou čidla teploty # 9,7 mm, délkou 100 mm a připojením vnější závit 1/2".</t>
  </si>
  <si>
    <t>9</t>
  </si>
  <si>
    <t>R221475</t>
  </si>
  <si>
    <t>Konektor čerpadla</t>
  </si>
  <si>
    <t>-610630160</t>
  </si>
  <si>
    <t>Poznámka k položce:_x000d_
Konektor pro připojení vysoce účinného čerpadla s bezpotenciálovým kontaktem</t>
  </si>
  <si>
    <t>10</t>
  </si>
  <si>
    <t>R321459</t>
  </si>
  <si>
    <t>Kaskádová sada DN65/80 2x200 kW</t>
  </si>
  <si>
    <t>1961561706</t>
  </si>
  <si>
    <t>Poznámka k položce:_x000d_
Hydraulické propojení kaskády kotlů 2x200 kW. Obsahuje potrubí s izolací, čtyři uzavírací ventily, dva zpětné ventily, dvě kotlová čerpadla Grundfos Magna 3 25-100 a čtyři adaptéry pro připojení na přírubu. Připojení DN65/DN80.</t>
  </si>
  <si>
    <t>11</t>
  </si>
  <si>
    <t>R3244796</t>
  </si>
  <si>
    <t>Anuloid kaskády 2x200 a 2x300 kW</t>
  </si>
  <si>
    <t>1013810762</t>
  </si>
  <si>
    <t>Poznámka k položce:_x000d_
THR pro kaskádu kotlů 2x200/2x250/2x300 kW. Připojení DN80. Včetně izolace a jímky pro čidlo</t>
  </si>
  <si>
    <t>R117451</t>
  </si>
  <si>
    <t>Přesun hmot pro kotle a příslušenství</t>
  </si>
  <si>
    <t>t</t>
  </si>
  <si>
    <t>-1582986725</t>
  </si>
  <si>
    <t>Odkouření</t>
  </si>
  <si>
    <t>13</t>
  </si>
  <si>
    <t>M</t>
  </si>
  <si>
    <t>R336984</t>
  </si>
  <si>
    <t>Kaskáda odvodu spalin</t>
  </si>
  <si>
    <t>kpl</t>
  </si>
  <si>
    <t>32</t>
  </si>
  <si>
    <t>742462589</t>
  </si>
  <si>
    <t>Poznámka k položce:_x000d_
Odkouření z PP pro kaskádu dvou kotlů. Obsahuje sběrač DN200 s odvodem kondenzátu, napojení na kotle DN 200, dvě motorické spalinové klapky, detektor úniku CO s vypínačem kotlů. Pro výkon kaskády 2x 200 kW.</t>
  </si>
  <si>
    <t>14</t>
  </si>
  <si>
    <t>R00001</t>
  </si>
  <si>
    <t>SW:Trubka 265mm SW DN 200 316L</t>
  </si>
  <si>
    <t>ks</t>
  </si>
  <si>
    <t>-651666856</t>
  </si>
  <si>
    <t>15</t>
  </si>
  <si>
    <t>R00002</t>
  </si>
  <si>
    <t>SW:Nastavitelná trubka L=65-373 mm SW DN 200 316L</t>
  </si>
  <si>
    <t>-59874963</t>
  </si>
  <si>
    <t>R00003</t>
  </si>
  <si>
    <t>SW:87st Inspekční koleno SW DN 200 316L</t>
  </si>
  <si>
    <t>-1021691476</t>
  </si>
  <si>
    <t>17</t>
  </si>
  <si>
    <t>R00004</t>
  </si>
  <si>
    <t>atyp T-kus 135st. DN 250 odbočka DN 200, P1 přetlak, nerez</t>
  </si>
  <si>
    <t>2007450899</t>
  </si>
  <si>
    <t>18</t>
  </si>
  <si>
    <t>R00006</t>
  </si>
  <si>
    <t>sifon DN28</t>
  </si>
  <si>
    <t>847417945</t>
  </si>
  <si>
    <t>19</t>
  </si>
  <si>
    <t>R00005</t>
  </si>
  <si>
    <t>SW:Dynko s bočním</t>
  </si>
  <si>
    <t>2009966109</t>
  </si>
  <si>
    <t>20</t>
  </si>
  <si>
    <t>R00007</t>
  </si>
  <si>
    <t>SW:Trubka 430mm SW DN 250 316L</t>
  </si>
  <si>
    <t>2108985497</t>
  </si>
  <si>
    <t>R00008</t>
  </si>
  <si>
    <t>SW:Trubka 265mm SW DN 250 316L</t>
  </si>
  <si>
    <t>-755135384</t>
  </si>
  <si>
    <t>22</t>
  </si>
  <si>
    <t>R00009</t>
  </si>
  <si>
    <t>SW:Nastavitelná trubka L=65-373 mm SW DN 250 316L</t>
  </si>
  <si>
    <t>1872836959</t>
  </si>
  <si>
    <t>23</t>
  </si>
  <si>
    <t>R00010</t>
  </si>
  <si>
    <t>SW:87st Inspekční koleno SW DN 250 316L</t>
  </si>
  <si>
    <t>-2099311818</t>
  </si>
  <si>
    <t>24</t>
  </si>
  <si>
    <t>R00011</t>
  </si>
  <si>
    <t>-553024594</t>
  </si>
  <si>
    <t>25</t>
  </si>
  <si>
    <t>R00012</t>
  </si>
  <si>
    <t>411962460</t>
  </si>
  <si>
    <t>26</t>
  </si>
  <si>
    <t>R00013</t>
  </si>
  <si>
    <t>74046347</t>
  </si>
  <si>
    <t>27</t>
  </si>
  <si>
    <t>R00014</t>
  </si>
  <si>
    <t>SW:SW/DW přechod DN 250 316L</t>
  </si>
  <si>
    <t>-1643118173</t>
  </si>
  <si>
    <t>28</t>
  </si>
  <si>
    <t>R00015</t>
  </si>
  <si>
    <t>DW:Trubka 940mm DN 250 DW 316L/304</t>
  </si>
  <si>
    <t>759364901</t>
  </si>
  <si>
    <t>29</t>
  </si>
  <si>
    <t>R00016</t>
  </si>
  <si>
    <t>DW:87st Inspekční T-Kus DW DN 250, bez těsnění u víčka</t>
  </si>
  <si>
    <t>-267652012</t>
  </si>
  <si>
    <t>30</t>
  </si>
  <si>
    <t>R00017</t>
  </si>
  <si>
    <t>DW:Trubka 430mm DN 250 DW 316L/304</t>
  </si>
  <si>
    <t>1426897341</t>
  </si>
  <si>
    <t>31</t>
  </si>
  <si>
    <t>R00018</t>
  </si>
  <si>
    <t>DW:DW/SW přechod DN 250 316L</t>
  </si>
  <si>
    <t>448164560</t>
  </si>
  <si>
    <t>R00019</t>
  </si>
  <si>
    <t>1111961337</t>
  </si>
  <si>
    <t>33</t>
  </si>
  <si>
    <t>R00020</t>
  </si>
  <si>
    <t>SW:87st Koleno SW DN 250 316L</t>
  </si>
  <si>
    <t>-1318783110</t>
  </si>
  <si>
    <t>34</t>
  </si>
  <si>
    <t>R00021</t>
  </si>
  <si>
    <t>SW:Podpůrný díl SW DN 250</t>
  </si>
  <si>
    <t>44767321</t>
  </si>
  <si>
    <t>35</t>
  </si>
  <si>
    <t>R00022</t>
  </si>
  <si>
    <t>SW:Konzole SW DN 250</t>
  </si>
  <si>
    <t>-949687869</t>
  </si>
  <si>
    <t>36</t>
  </si>
  <si>
    <t>R00023</t>
  </si>
  <si>
    <t>Atyp - Trubka 430mm, DN 200 nerez, s oky pro spoustění, P1 (přetlak)</t>
  </si>
  <si>
    <t>-1258642617</t>
  </si>
  <si>
    <t>37</t>
  </si>
  <si>
    <t>R00024</t>
  </si>
  <si>
    <t>SW:Trubka 930mm SW DN 250 316L</t>
  </si>
  <si>
    <t>496634444</t>
  </si>
  <si>
    <t>38</t>
  </si>
  <si>
    <t>R00025</t>
  </si>
  <si>
    <t>198988475</t>
  </si>
  <si>
    <t>39</t>
  </si>
  <si>
    <t>R00026</t>
  </si>
  <si>
    <t>Ak spona 250</t>
  </si>
  <si>
    <t>-1229950563</t>
  </si>
  <si>
    <t>40</t>
  </si>
  <si>
    <t>R00027</t>
  </si>
  <si>
    <t>Distanční objímka DN 250, dvojitá, nerez</t>
  </si>
  <si>
    <t>827972718</t>
  </si>
  <si>
    <t>41</t>
  </si>
  <si>
    <t>R00028</t>
  </si>
  <si>
    <t>SW:Límec SW DN 250 - plochý</t>
  </si>
  <si>
    <t>1138198891</t>
  </si>
  <si>
    <t>42</t>
  </si>
  <si>
    <t>R00029</t>
  </si>
  <si>
    <t>SW:Objímka SW DN 200</t>
  </si>
  <si>
    <t>950467299</t>
  </si>
  <si>
    <t>43</t>
  </si>
  <si>
    <t>R00030</t>
  </si>
  <si>
    <t>SW:Těsnění DN 200</t>
  </si>
  <si>
    <t>264693380</t>
  </si>
  <si>
    <t>44</t>
  </si>
  <si>
    <t>R00031</t>
  </si>
  <si>
    <t>SW:Objímka SW DN 250</t>
  </si>
  <si>
    <t>-1011328340</t>
  </si>
  <si>
    <t>45</t>
  </si>
  <si>
    <t>R00032</t>
  </si>
  <si>
    <t>SW:Těsnění DN 250</t>
  </si>
  <si>
    <t>-2117042421</t>
  </si>
  <si>
    <t>46</t>
  </si>
  <si>
    <t>R00033</t>
  </si>
  <si>
    <t>DW:Objímka DW DN 250</t>
  </si>
  <si>
    <t>1383386658</t>
  </si>
  <si>
    <t>47</t>
  </si>
  <si>
    <t>R00034</t>
  </si>
  <si>
    <t>DW:Těsnění DN 250</t>
  </si>
  <si>
    <t>-871228483</t>
  </si>
  <si>
    <t>48</t>
  </si>
  <si>
    <t>R369414</t>
  </si>
  <si>
    <t xml:space="preserve">Kompletní montáž odkouření </t>
  </si>
  <si>
    <t>385818760</t>
  </si>
  <si>
    <t>PSV</t>
  </si>
  <si>
    <t>Práce a dodávky PSV</t>
  </si>
  <si>
    <t>721</t>
  </si>
  <si>
    <t>Zdravotechnika - vnitřní kanalizace</t>
  </si>
  <si>
    <t>49</t>
  </si>
  <si>
    <t>721174042</t>
  </si>
  <si>
    <t>Potrubí kanalizační z HT DN 40</t>
  </si>
  <si>
    <t>m</t>
  </si>
  <si>
    <t>-124605997</t>
  </si>
  <si>
    <t>50</t>
  </si>
  <si>
    <t>721211404</t>
  </si>
  <si>
    <t xml:space="preserve">Vpusť podlahová se zápachovou uzávěrkou DN 50/75 </t>
  </si>
  <si>
    <t>157907825</t>
  </si>
  <si>
    <t>51</t>
  </si>
  <si>
    <t>R111475</t>
  </si>
  <si>
    <t>NE 0.1 V4-neutraliz.zařízení+granulát</t>
  </si>
  <si>
    <t>-652678347</t>
  </si>
  <si>
    <t>52</t>
  </si>
  <si>
    <t>998721102</t>
  </si>
  <si>
    <t>Přesun hmot tonážní pro vnitřní kanalizaci v objektech v přes 6 do 12 m</t>
  </si>
  <si>
    <t>2018292735</t>
  </si>
  <si>
    <t>722</t>
  </si>
  <si>
    <t>Zdravotechnika - vnitřní vodovod</t>
  </si>
  <si>
    <t>53</t>
  </si>
  <si>
    <t>722160214</t>
  </si>
  <si>
    <t>Potrubí vodovodní měděné polotvrdé spojované lisováním D 22x1 mm</t>
  </si>
  <si>
    <t>-1230818771</t>
  </si>
  <si>
    <t>54</t>
  </si>
  <si>
    <t>722160224</t>
  </si>
  <si>
    <t>Potrubí vodovodní měděné tvrdé spojované lisováním D 28x1,5 mm</t>
  </si>
  <si>
    <t>1544832672</t>
  </si>
  <si>
    <t>55</t>
  </si>
  <si>
    <t>722174002</t>
  </si>
  <si>
    <t>Potrubí vodovodní plastové PPR svar polyfúze PN 16 D 20x2,8 mm</t>
  </si>
  <si>
    <t>757565896</t>
  </si>
  <si>
    <t>56</t>
  </si>
  <si>
    <t>733811222</t>
  </si>
  <si>
    <t>Ochrana potrubí ústředního vytápění termoizolačními trubicemi z PE tl přes 6 do 9 mm DN přes 22 do 45 mm</t>
  </si>
  <si>
    <t>1831574549</t>
  </si>
  <si>
    <t>57</t>
  </si>
  <si>
    <t>722240121</t>
  </si>
  <si>
    <t>Kohout kulový plastový PPR DN 15</t>
  </si>
  <si>
    <t>-428807894</t>
  </si>
  <si>
    <t>58</t>
  </si>
  <si>
    <t>R559674</t>
  </si>
  <si>
    <t>Potrubní oddělovač DN 20</t>
  </si>
  <si>
    <t>934288293</t>
  </si>
  <si>
    <t>59</t>
  </si>
  <si>
    <t>734291123</t>
  </si>
  <si>
    <t>Kohout plnící a vypouštěcí G 1/2 PN 10 do 90°C závitový</t>
  </si>
  <si>
    <t>1895875878</t>
  </si>
  <si>
    <t>60</t>
  </si>
  <si>
    <t>R114784</t>
  </si>
  <si>
    <t>Magnetický filtr nečistot</t>
  </si>
  <si>
    <t>-346425507</t>
  </si>
  <si>
    <t>61</t>
  </si>
  <si>
    <t>734421111</t>
  </si>
  <si>
    <t>Tlakoměr s pevným stonkem a zpětnou klapkou tlak 0-16 bar průměr 50 mm zadní připojení</t>
  </si>
  <si>
    <t>101153468</t>
  </si>
  <si>
    <t>62</t>
  </si>
  <si>
    <t>R114474</t>
  </si>
  <si>
    <t xml:space="preserve">Demineralizační patrona P62 nová </t>
  </si>
  <si>
    <t>1371271147</t>
  </si>
  <si>
    <t>63</t>
  </si>
  <si>
    <t>R114823</t>
  </si>
  <si>
    <t xml:space="preserve">Zapůjčení demineralizační patrony P62 </t>
  </si>
  <si>
    <t>-1195296991</t>
  </si>
  <si>
    <t>64</t>
  </si>
  <si>
    <t>R11485</t>
  </si>
  <si>
    <t>Digitální měřič vodivosti</t>
  </si>
  <si>
    <t>-492762089</t>
  </si>
  <si>
    <t>65</t>
  </si>
  <si>
    <t>722270101</t>
  </si>
  <si>
    <t>Sestava vodoměrová závitová 15</t>
  </si>
  <si>
    <t>-2112324195</t>
  </si>
  <si>
    <t>66</t>
  </si>
  <si>
    <t>998722102</t>
  </si>
  <si>
    <t>Přesun hmot tonážní pro vnitřní vodovod v objektech v přes 6 do 12 m</t>
  </si>
  <si>
    <t>1695523170</t>
  </si>
  <si>
    <t>732</t>
  </si>
  <si>
    <t>Ústřední vytápění - strojovny</t>
  </si>
  <si>
    <t>67</t>
  </si>
  <si>
    <t>R114854</t>
  </si>
  <si>
    <t>Optimalizované vakuové odplyňování nástřikem s doplňování</t>
  </si>
  <si>
    <t>109465381</t>
  </si>
  <si>
    <t xml:space="preserve">Poznámka k položce:_x000d_
Max. objem soustavy 6 m³_x000d_
Max. objem soustavy - glykol 4 m³_x000d_
Max. dovol. provozní teplota 70 °C_x000d_
Max. dovol. provozní tlak 8 bar_x000d_
pracovní tlak 0.5 - 4.5 bar_x000d_
Minimální přívodní tlak u doplňování 0,10 bar_x000d_
Max. hladina akustického tlaku 55 dB(A)_x000d_
Elektrická přípojka 230V/50Hz_x000d_
Částečný průtok – síť 0,050 m³/h_x000d_
Objemový průtok doplňování 0,080 m³/h_x000d_
</t>
  </si>
  <si>
    <t>68</t>
  </si>
  <si>
    <t>R11547</t>
  </si>
  <si>
    <t>PC.A Elektronické oběhové čerpadlo</t>
  </si>
  <si>
    <t>-665586787</t>
  </si>
  <si>
    <t>Poznámka k položce:_x000d_
Dopravní výška čerpadla 6 m_x000d_
Průtok čerpadla 9,5 m3/h_x000d_
Světlost čerpadla DN 25_x000d_
Typ připojení čerpadla Vnější závit_x000d_
Velikost připojení čerpadla 1 1/2"</t>
  </si>
  <si>
    <t>69</t>
  </si>
  <si>
    <t>R1158574</t>
  </si>
  <si>
    <t>PC.B Elektronické oběhové čerpadlo</t>
  </si>
  <si>
    <t>-155530176</t>
  </si>
  <si>
    <t>Poznámka k položce:_x000d_
Dopravní výška čerpadla 10 m_x000d_
Průtok čerpadla 30 m3/h_x000d_
Světlost čerpadla DN 50_x000d_
Typ připojení čerpadla Příruba_x000d_
Velikost připojení čerpadla DN 50</t>
  </si>
  <si>
    <t>70</t>
  </si>
  <si>
    <t>R115654</t>
  </si>
  <si>
    <t>PC.C Elektronické oběhové čerpadlo</t>
  </si>
  <si>
    <t>-1659855434</t>
  </si>
  <si>
    <t>Poznámka k položce:_x000d_
Dopravní výška čerpadla 10 m_x000d_
Průtok čerpadla 12 m3/h_x000d_
Světlost čerpadla DN 50_x000d_
Typ připojení čerpadla Vnější závit_x000d_
Velikost připojení čerpadla 1 1/2"</t>
  </si>
  <si>
    <t>71</t>
  </si>
  <si>
    <t>R332058</t>
  </si>
  <si>
    <t>PC.D Elektronické oběhové čerpadlo</t>
  </si>
  <si>
    <t>1895217442</t>
  </si>
  <si>
    <t>72</t>
  </si>
  <si>
    <t>R221451</t>
  </si>
  <si>
    <t>PC.E Elektronické oběhové čerpadlo</t>
  </si>
  <si>
    <t>2134499610</t>
  </si>
  <si>
    <t>73</t>
  </si>
  <si>
    <t>R117861</t>
  </si>
  <si>
    <t>PC.F Elektronické oběhové čerpadlo</t>
  </si>
  <si>
    <t>-1964309043</t>
  </si>
  <si>
    <t>Poznámka k položce:_x000d_
Dopravní výška čerpadla 10 m_x000d_
Průtok čerpadla 23 m3/h_x000d_
Světlost čerpadla DN 40_x000d_
Typ připojení čerpadla Příruba_x000d_
Velikost připojení čerpadla DN 40</t>
  </si>
  <si>
    <t>74</t>
  </si>
  <si>
    <t>R159634</t>
  </si>
  <si>
    <t>PC.G Elektronické oběhové čerpadlo</t>
  </si>
  <si>
    <t>2073971806</t>
  </si>
  <si>
    <t>Poznámka k položce:_x000d_
Dopravní výška čerpadla 4 m_x000d_
Průtok čerpadla 2 m3/h_x000d_
Světlost čerpadla DN 25_x000d_
Typ připojení čerpadla Vnější závit_x000d_
Velikost připojení čerpadla 1 1/2"</t>
  </si>
  <si>
    <t>75</t>
  </si>
  <si>
    <t>R11748965</t>
  </si>
  <si>
    <t>PC.H Elektronické oběhové čerpadlo</t>
  </si>
  <si>
    <t>-1211459214</t>
  </si>
  <si>
    <t>76</t>
  </si>
  <si>
    <t>R447156</t>
  </si>
  <si>
    <t>Magnetický mechanický filtr DN80</t>
  </si>
  <si>
    <t>-293618286</t>
  </si>
  <si>
    <t>77</t>
  </si>
  <si>
    <t>R225741</t>
  </si>
  <si>
    <t>Rozdělovač/sběrač vč. izolace a příslušenství</t>
  </si>
  <si>
    <t>-2010502139</t>
  </si>
  <si>
    <t>78</t>
  </si>
  <si>
    <t>734292715</t>
  </si>
  <si>
    <t>Kohout kulový přímý G 1 PN 42 do 185°C vnitřní závit</t>
  </si>
  <si>
    <t>-1436937096</t>
  </si>
  <si>
    <t>79</t>
  </si>
  <si>
    <t>734292716</t>
  </si>
  <si>
    <t>Kohout kulový přímý G 1 1/4 PN 42 do 185°C vnitřní závit</t>
  </si>
  <si>
    <t>-1319951311</t>
  </si>
  <si>
    <t>80</t>
  </si>
  <si>
    <t>734292717</t>
  </si>
  <si>
    <t>Kohout kulový přímý G 1 1/2 PN 42 do 185°C vnitřní závit</t>
  </si>
  <si>
    <t>-1562055942</t>
  </si>
  <si>
    <t>81</t>
  </si>
  <si>
    <t>734193217</t>
  </si>
  <si>
    <t>Klapka mezipřírubová uzavírací DN 100 PN 16 do 120°C disk nerezová ocel</t>
  </si>
  <si>
    <t>676882301</t>
  </si>
  <si>
    <t>82</t>
  </si>
  <si>
    <t>734193214</t>
  </si>
  <si>
    <t>Klapka mezipřírubová uzavírací DN 50 PN 16 do 120°C disk nerezová ocel</t>
  </si>
  <si>
    <t>-1806283451</t>
  </si>
  <si>
    <t>83</t>
  </si>
  <si>
    <t>734193215</t>
  </si>
  <si>
    <t>Klapka mezipřírubová uzavírací DN 65 PN 16 do 120°C disk nerezová ocel</t>
  </si>
  <si>
    <t>1392058130</t>
  </si>
  <si>
    <t>84</t>
  </si>
  <si>
    <t>734193216</t>
  </si>
  <si>
    <t>Klapka mezipřírubová uzavírací DN 80 PN 16 do 120°C disk nerezová ocel</t>
  </si>
  <si>
    <t>300080359</t>
  </si>
  <si>
    <t>85</t>
  </si>
  <si>
    <t>734421101</t>
  </si>
  <si>
    <t>Manometr 0-600 kPa</t>
  </si>
  <si>
    <t>-590866554</t>
  </si>
  <si>
    <t>86</t>
  </si>
  <si>
    <t>734411123</t>
  </si>
  <si>
    <t>Teploměr technický s pevným stonkem a jímkou zadní připojení průměr 100 mm délky 50 mm</t>
  </si>
  <si>
    <t>-1825126726</t>
  </si>
  <si>
    <t>87</t>
  </si>
  <si>
    <t>2117385444</t>
  </si>
  <si>
    <t>88</t>
  </si>
  <si>
    <t>734211120</t>
  </si>
  <si>
    <t>Ventil závitový odvzdušňovací G 1/2 PN 14 do 120°C automatický</t>
  </si>
  <si>
    <t>-1423410110</t>
  </si>
  <si>
    <t>89</t>
  </si>
  <si>
    <t>734242414</t>
  </si>
  <si>
    <t>Ventil závitový zpětný přímý G 1 PN 16 do 110°C</t>
  </si>
  <si>
    <t>-864898483</t>
  </si>
  <si>
    <t>90</t>
  </si>
  <si>
    <t>734242415</t>
  </si>
  <si>
    <t>Ventil závitový zpětný přímý G 5/4 PN 16 do 110°C</t>
  </si>
  <si>
    <t>-50315324</t>
  </si>
  <si>
    <t>91</t>
  </si>
  <si>
    <t>734242416</t>
  </si>
  <si>
    <t>Ventil závitový zpětný přímý G 6/4 PN 16 do 110°C</t>
  </si>
  <si>
    <t>392467111</t>
  </si>
  <si>
    <t>92</t>
  </si>
  <si>
    <t>734242417</t>
  </si>
  <si>
    <t>Ventil závitový zpětný přímý G 2 PN 16 do 110°C</t>
  </si>
  <si>
    <t>-1536512568</t>
  </si>
  <si>
    <t>93</t>
  </si>
  <si>
    <t>734242418</t>
  </si>
  <si>
    <t>Ventil závitový zpětný přímý G 2 1/2 PN 16 do 110°C</t>
  </si>
  <si>
    <t>1463708546</t>
  </si>
  <si>
    <t>94</t>
  </si>
  <si>
    <t>734242419</t>
  </si>
  <si>
    <t>Ventil závitový zpětný přímý G 3 PN 16 do 110°C</t>
  </si>
  <si>
    <t>337788544</t>
  </si>
  <si>
    <t>95</t>
  </si>
  <si>
    <t>734291274</t>
  </si>
  <si>
    <t>Filtr závitový pro topné a chladicí systémy přímý G 1 PN 30 do 110°C s vnitřními závity a integrovaným magnetem</t>
  </si>
  <si>
    <t>651840796</t>
  </si>
  <si>
    <t>96</t>
  </si>
  <si>
    <t>734291275</t>
  </si>
  <si>
    <t>Filtr závitový pro topné a chladicí systémy přímý G 1 1/4 PN 30 do 110°C s vnitřními závity a integrovaným magnetem</t>
  </si>
  <si>
    <t>-56941003</t>
  </si>
  <si>
    <t>97</t>
  </si>
  <si>
    <t>734291276</t>
  </si>
  <si>
    <t>Filtr závitový pro topné a chladicí systémy přímý G 1 1/2 PN 30 do 110°C s vnitřními závity a integrovaným magnetem</t>
  </si>
  <si>
    <t>-1101649400</t>
  </si>
  <si>
    <t>98</t>
  </si>
  <si>
    <t>734291277</t>
  </si>
  <si>
    <t>Filtr závitový pro topné a chladicí systémy přímý G 2 PN 30 do 110°C s vnitřními závity a integrovaným magnetem</t>
  </si>
  <si>
    <t>1299595194</t>
  </si>
  <si>
    <t>99</t>
  </si>
  <si>
    <t>734291277.</t>
  </si>
  <si>
    <t>Filtr závitový pro topné a chladicí systémy přímý DN65 PN 30 do 110°C s vnitřními závity a integrovaným magnetem</t>
  </si>
  <si>
    <t>-652557035</t>
  </si>
  <si>
    <t>100</t>
  </si>
  <si>
    <t>734291277.1</t>
  </si>
  <si>
    <t>Filtr závitový pro topné a chladicí systémy přímý DN80 PN 30 do 110°C s vnitřními závity a integrovaným magnetem</t>
  </si>
  <si>
    <t>34979395</t>
  </si>
  <si>
    <t>101</t>
  </si>
  <si>
    <t>734220122</t>
  </si>
  <si>
    <t>Ventil závitový regulační přímý G 1/2 PN 25 do 120°C vyvažovací s vypouštěním</t>
  </si>
  <si>
    <t>1030597703</t>
  </si>
  <si>
    <t>102</t>
  </si>
  <si>
    <t>734220123</t>
  </si>
  <si>
    <t>Ventil závitový regulační přímý G 3/4 PN 25 do 120°C vyvažovací s vypouštěním</t>
  </si>
  <si>
    <t>392085985</t>
  </si>
  <si>
    <t>103</t>
  </si>
  <si>
    <t>734220124</t>
  </si>
  <si>
    <t>Ventil závitový regulační přímý G 1 PN 25 do 120°C vyvažovací s vypouštěním</t>
  </si>
  <si>
    <t>-235878597</t>
  </si>
  <si>
    <t>104</t>
  </si>
  <si>
    <t>734220126</t>
  </si>
  <si>
    <t>Ventil závitový regulační přímý G 6/4 PN 25 do 120°C vyvažovací s vypouštěním</t>
  </si>
  <si>
    <t>1991077557</t>
  </si>
  <si>
    <t>105</t>
  </si>
  <si>
    <t>734220127</t>
  </si>
  <si>
    <t>Ventil závitový regulační přímý G 2 PN 25 do 120°C vyvažovací s vypouštěním</t>
  </si>
  <si>
    <t>13060260</t>
  </si>
  <si>
    <t>106</t>
  </si>
  <si>
    <t>734220127.</t>
  </si>
  <si>
    <t>Ventil závitový regulační přímý DN65 PN 25 do 120°C vyvažovací s vypouštěním</t>
  </si>
  <si>
    <t>-141571387</t>
  </si>
  <si>
    <t>107</t>
  </si>
  <si>
    <t>734295021</t>
  </si>
  <si>
    <t>Směšovací ventil otopných a chladicích systémů závitový třícestný G 3/4" se servomotorem</t>
  </si>
  <si>
    <t>299133864</t>
  </si>
  <si>
    <t>108</t>
  </si>
  <si>
    <t>734295022</t>
  </si>
  <si>
    <t>Směšovací ventil otopných a chladicích systémů závitový třícestný G 1" se servomotorem</t>
  </si>
  <si>
    <t>-1854332272</t>
  </si>
  <si>
    <t>109</t>
  </si>
  <si>
    <t>734295023</t>
  </si>
  <si>
    <t>Směšovací ventil otopných a chladicích systémů závitový třícestný G 5/4" se servomotorem</t>
  </si>
  <si>
    <t>-779683595</t>
  </si>
  <si>
    <t>110</t>
  </si>
  <si>
    <t>734295024</t>
  </si>
  <si>
    <t>Směšovací ventil otopných a chladicích systémů závitový třícestný G 6/4" se servomotorem</t>
  </si>
  <si>
    <t>771109827</t>
  </si>
  <si>
    <t>111</t>
  </si>
  <si>
    <t>734295025</t>
  </si>
  <si>
    <t>Směšovací ventil otopných a chladicích systémů závitový třícestný G 2" se servomotorem</t>
  </si>
  <si>
    <t>-813145579</t>
  </si>
  <si>
    <t>112</t>
  </si>
  <si>
    <t>732331116</t>
  </si>
  <si>
    <t>Nádoba tlaková expanzní pro solární, topnou a chladící soustavu s membránou závitové připojení PN 1,0 o objemu 600 l</t>
  </si>
  <si>
    <t>-708160335</t>
  </si>
  <si>
    <t>113</t>
  </si>
  <si>
    <t>732331778</t>
  </si>
  <si>
    <t>Příslušenství k expanzním nádobám bezpečnostní uzávěr G 1 k měření tlaku</t>
  </si>
  <si>
    <t>136015230</t>
  </si>
  <si>
    <t>114</t>
  </si>
  <si>
    <t>R2287418</t>
  </si>
  <si>
    <t>Pojistný ventil 1" 3bar</t>
  </si>
  <si>
    <t>1096516079</t>
  </si>
  <si>
    <t>115</t>
  </si>
  <si>
    <t>998732101</t>
  </si>
  <si>
    <t>Přesun hmot tonážní pro strojovny v objektech v do 6 m</t>
  </si>
  <si>
    <t>-336295146</t>
  </si>
  <si>
    <t>733</t>
  </si>
  <si>
    <t>Ústřední vytápění - rozvodné potrubí</t>
  </si>
  <si>
    <t>116</t>
  </si>
  <si>
    <t>733122225</t>
  </si>
  <si>
    <t>Potrubí z uhlíkové oceli tenkostěnné vně pozink spojované lisováním D 28x1,5 mm</t>
  </si>
  <si>
    <t>-1912845885</t>
  </si>
  <si>
    <t>117</t>
  </si>
  <si>
    <t>733122226</t>
  </si>
  <si>
    <t>Potrubí z uhlíkové oceli tenkostěnné vně pozink spojované lisováním D 35x1,5 mm</t>
  </si>
  <si>
    <t>1259960175</t>
  </si>
  <si>
    <t>118</t>
  </si>
  <si>
    <t>733122227</t>
  </si>
  <si>
    <t>Potrubí z uhlíkové oceli tenkostěnné vně pozink spojované lisováním D 42x1,5 mm</t>
  </si>
  <si>
    <t>-1162970364</t>
  </si>
  <si>
    <t>119</t>
  </si>
  <si>
    <t>733122228</t>
  </si>
  <si>
    <t>Potrubí z uhlíkové oceli tenkostěnné vně pozink spojované lisováním D 54x1,5 mm</t>
  </si>
  <si>
    <t>1554743927</t>
  </si>
  <si>
    <t>120</t>
  </si>
  <si>
    <t>733122231</t>
  </si>
  <si>
    <t>Potrubí z uhlíkové oceli tenkostěnné vně pozink spojované lisováním D 88,9x2 mm</t>
  </si>
  <si>
    <t>1310594384</t>
  </si>
  <si>
    <t>121</t>
  </si>
  <si>
    <t>733122232</t>
  </si>
  <si>
    <t>Potrubí z uhlíkové oceli tenkostěnné vně pozink spojované lisováním D 108x2 mm</t>
  </si>
  <si>
    <t>1608041824</t>
  </si>
  <si>
    <t>122</t>
  </si>
  <si>
    <t>713463213</t>
  </si>
  <si>
    <t>Montáž izolace tepelné potrubí potrubními pouzdry s Al fólií staženými Al páskou 1x D přes 100 do 150 mm</t>
  </si>
  <si>
    <t>545737605</t>
  </si>
  <si>
    <t>123</t>
  </si>
  <si>
    <t>63143159</t>
  </si>
  <si>
    <t>pouzdro izolační potrubní z minerální vlny s Al fólií max. 600/100°C 102/50mm</t>
  </si>
  <si>
    <t>-859372033</t>
  </si>
  <si>
    <t>124</t>
  </si>
  <si>
    <t>63154571</t>
  </si>
  <si>
    <t>pouzdro izolační potrubní z minerální vlny s Al fólií max. 250/100°C 28/40mm</t>
  </si>
  <si>
    <t>2090543279</t>
  </si>
  <si>
    <t>125</t>
  </si>
  <si>
    <t>63154602</t>
  </si>
  <si>
    <t>pouzdro izolační potrubní z minerální vlny s Al fólií max. 250/100°C 35/50mm</t>
  </si>
  <si>
    <t>974067974</t>
  </si>
  <si>
    <t>126</t>
  </si>
  <si>
    <t>63154026</t>
  </si>
  <si>
    <t>pouzdro izolační potrubní z minerální vlny s Al fólií max. 250/100°C 42/60mm</t>
  </si>
  <si>
    <t>-924276658</t>
  </si>
  <si>
    <t>127</t>
  </si>
  <si>
    <t>63154018</t>
  </si>
  <si>
    <t>pouzdro izolační potrubní z minerální vlny s Al fólií max. 250/100°C 54/40mm</t>
  </si>
  <si>
    <t>1394586556</t>
  </si>
  <si>
    <t>128</t>
  </si>
  <si>
    <t>63154608</t>
  </si>
  <si>
    <t>pouzdro izolační potrubní z minerální vlny s Al fólií max. 250/100°C 89/50mm</t>
  </si>
  <si>
    <t>53287520</t>
  </si>
  <si>
    <t>129</t>
  </si>
  <si>
    <t>998733101</t>
  </si>
  <si>
    <t>Přesun hmot tonážní pro rozvody potrubí v objektech v do 6 m</t>
  </si>
  <si>
    <t>-1179828085</t>
  </si>
  <si>
    <t>964</t>
  </si>
  <si>
    <t>Ostatní</t>
  </si>
  <si>
    <t>130</t>
  </si>
  <si>
    <t>Demontáže stávajícího zařízení vč. ekologické likvidace</t>
  </si>
  <si>
    <t>461701217</t>
  </si>
  <si>
    <t>Poznámka k položce:_x000d_
2x nízkoteplotní dvoj kotel o celkovém výkonu 480 kW_x000d_
2x bojler TV každý o objemu 1000 l._x000d_
odkouření po stávající komín_x000d_
přívodní vzduchotechnické potrubí 600 x 400_x000d_
odvodní vzduchotechnické potrubí 1000 x 600_x000d_
rozdělovač, sběrač DN200_x000d_
armatury na jednotlivých topných větvích_x000d_
4x expanzní nádoba každá o objemu 280 l._x000d_
doplňovací nádrž o objemu 750 l._x000d_
potrubí TV a cirkulace v kotelně</t>
  </si>
  <si>
    <t>131</t>
  </si>
  <si>
    <t>013254000</t>
  </si>
  <si>
    <t>Dokumentace skutečného provedení stavby</t>
  </si>
  <si>
    <t>Soubor</t>
  </si>
  <si>
    <t>-1156568691</t>
  </si>
  <si>
    <t>132</t>
  </si>
  <si>
    <t>043002000</t>
  </si>
  <si>
    <t>Zkoušky a ostatní měření</t>
  </si>
  <si>
    <t>1024</t>
  </si>
  <si>
    <t>-295340381</t>
  </si>
  <si>
    <t>133</t>
  </si>
  <si>
    <t>043103000K</t>
  </si>
  <si>
    <t>Uvedení kotlů do provozu servisním technikem</t>
  </si>
  <si>
    <t>1704790010</t>
  </si>
  <si>
    <t>134</t>
  </si>
  <si>
    <t>043103001K</t>
  </si>
  <si>
    <t>Topná zkouška 72h</t>
  </si>
  <si>
    <t>-2097350860</t>
  </si>
  <si>
    <t>135</t>
  </si>
  <si>
    <t>043103003K</t>
  </si>
  <si>
    <t>Funkční zkouška</t>
  </si>
  <si>
    <t>1772271462</t>
  </si>
  <si>
    <t>136</t>
  </si>
  <si>
    <t>043103004K</t>
  </si>
  <si>
    <t>Zaškolení obsluhy</t>
  </si>
  <si>
    <t>1002547920</t>
  </si>
  <si>
    <t>137</t>
  </si>
  <si>
    <t>043103005K</t>
  </si>
  <si>
    <t>Výchozí revize spalinových cest</t>
  </si>
  <si>
    <t>-617677430</t>
  </si>
  <si>
    <t>138</t>
  </si>
  <si>
    <t>043103006K</t>
  </si>
  <si>
    <t>Provozní řád plynové kotelny</t>
  </si>
  <si>
    <t>537492910</t>
  </si>
  <si>
    <t>139</t>
  </si>
  <si>
    <t>043103009K</t>
  </si>
  <si>
    <t>Štítky pro označení toku média</t>
  </si>
  <si>
    <t>650797319</t>
  </si>
  <si>
    <t>140</t>
  </si>
  <si>
    <t>043103010K</t>
  </si>
  <si>
    <t>Vyvěšení zalaminovaného schéma skutečného stavu zdroje tepla ve strojovně</t>
  </si>
  <si>
    <t>-1691803722</t>
  </si>
  <si>
    <t>141</t>
  </si>
  <si>
    <t>043114000</t>
  </si>
  <si>
    <t>Zkoušky tlakové</t>
  </si>
  <si>
    <t>-694426353</t>
  </si>
  <si>
    <t>142</t>
  </si>
  <si>
    <t>043144000</t>
  </si>
  <si>
    <t>Zkoušky těsnosti</t>
  </si>
  <si>
    <t>-687215833</t>
  </si>
  <si>
    <t>143</t>
  </si>
  <si>
    <t>044002000</t>
  </si>
  <si>
    <t>Revize</t>
  </si>
  <si>
    <t>-1377083503</t>
  </si>
  <si>
    <t>144</t>
  </si>
  <si>
    <t>070001000</t>
  </si>
  <si>
    <t>Provozní vlivy</t>
  </si>
  <si>
    <t>171713749</t>
  </si>
  <si>
    <t>145</t>
  </si>
  <si>
    <t>090001000</t>
  </si>
  <si>
    <t>Ostatní náklady</t>
  </si>
  <si>
    <t>385169492</t>
  </si>
  <si>
    <t>146</t>
  </si>
  <si>
    <t>092103001</t>
  </si>
  <si>
    <t>Náklady na zkušební provoz</t>
  </si>
  <si>
    <t>-258007158</t>
  </si>
  <si>
    <t>147</t>
  </si>
  <si>
    <t>58020100K</t>
  </si>
  <si>
    <t>Provozní revize tlakových nádob stabilních</t>
  </si>
  <si>
    <t>-1679886988</t>
  </si>
  <si>
    <t>148</t>
  </si>
  <si>
    <t>R114741</t>
  </si>
  <si>
    <t>Prostup a následné zapravení komínového průduchu</t>
  </si>
  <si>
    <t>2048020751</t>
  </si>
  <si>
    <t>149</t>
  </si>
  <si>
    <t>R114751</t>
  </si>
  <si>
    <t>Přesuny hmot</t>
  </si>
  <si>
    <t>-1501881820</t>
  </si>
  <si>
    <t>150</t>
  </si>
  <si>
    <t>R114785</t>
  </si>
  <si>
    <t>Vypuštění a napuštění soustavy</t>
  </si>
  <si>
    <t>860479367</t>
  </si>
  <si>
    <t>151</t>
  </si>
  <si>
    <t>R117842</t>
  </si>
  <si>
    <t>Důkladný proplach kompletní soustavy</t>
  </si>
  <si>
    <t>1065246121</t>
  </si>
  <si>
    <t>152</t>
  </si>
  <si>
    <t>R14474</t>
  </si>
  <si>
    <t>Lokální stavební úpravy stěn a podlah po demontážích</t>
  </si>
  <si>
    <t>647536519</t>
  </si>
  <si>
    <t>153</t>
  </si>
  <si>
    <t>R115874</t>
  </si>
  <si>
    <t>Ochranný nátěr zámečnické konstrukce</t>
  </si>
  <si>
    <t>-867504466</t>
  </si>
  <si>
    <t>154</t>
  </si>
  <si>
    <t>784181103</t>
  </si>
  <si>
    <t>Základní akrylátová jednonásobná bezbarvá penetrace podkladu v místnostech v přes 3,80 do 5,00 m</t>
  </si>
  <si>
    <t>m2</t>
  </si>
  <si>
    <t>1031563109</t>
  </si>
  <si>
    <t>155</t>
  </si>
  <si>
    <t>784221103</t>
  </si>
  <si>
    <t>Dvojnásobné bílé malby ze směsí za sucha dobře otěruvzdorných v místnostech přes 3,80 do 5,00 m</t>
  </si>
  <si>
    <t>-1147345731</t>
  </si>
  <si>
    <t>156</t>
  </si>
  <si>
    <t>R35241</t>
  </si>
  <si>
    <t>Drobný montážní materiál</t>
  </si>
  <si>
    <t>-180269964</t>
  </si>
  <si>
    <t>157</t>
  </si>
  <si>
    <t>R366201</t>
  </si>
  <si>
    <t>Závěsný materiál</t>
  </si>
  <si>
    <t>1639078359</t>
  </si>
  <si>
    <t>158</t>
  </si>
  <si>
    <t>R547125</t>
  </si>
  <si>
    <t>Vyregulování otopné soustavy</t>
  </si>
  <si>
    <t>-77662734</t>
  </si>
  <si>
    <t>159</t>
  </si>
  <si>
    <t>R335441</t>
  </si>
  <si>
    <t xml:space="preserve">Výbava kotelny </t>
  </si>
  <si>
    <t>-320314795</t>
  </si>
  <si>
    <t>Poznámka k položce:_x000d_
Dle ČSN 07 0703 musí být kotelna vybavena:_x000d_
a) Na vstupních dveřích kotelny se zavíračem a z venkovní strany upevněnou_x000d_
bezpečnostní tabulkami s textem "KOTELNA – NEPOVOLANÝM VSTUP ZAKÁZÁN" a „ZÁKAZ VSTUPU S OTEVŘENÝM OHNĚM“_x000d_
b) Hasícím přístrojem CO2 s hasicí schopností minimálně 55 B_x000d_
c) Pěnotvorným prostředkem nebo vhodným detektorem pro kontrolu těsnosti spojů plynového zařízení_x000d_
d) Lékárničkou pro první pomoc s tabulkami první pomoci zavěšené na stěně_x000d_
e) Bateriovou svítilnou_x000d_
f) Detektorem na kysličník uhelnatý (CO)_x000d_
h) Místním provozním řádem</t>
  </si>
  <si>
    <t>02 - Výměna otopných těles, ventilů, šroubení a hlavic</t>
  </si>
  <si>
    <t xml:space="preserve">    735 - Ústřední vytápění - otopná tělesa</t>
  </si>
  <si>
    <t>733122203</t>
  </si>
  <si>
    <t>Potrubí z uhlíkové oceli tenkostěnné vnější PP opláštění spojované lisováním D 18x1,2 mm</t>
  </si>
  <si>
    <t>-415366319</t>
  </si>
  <si>
    <t>733122204</t>
  </si>
  <si>
    <t>Potrubí z uhlíkové oceli tenkostěnné vnější PP opláštění spojované lisováním D 22x1,5 mm</t>
  </si>
  <si>
    <t>1736058634</t>
  </si>
  <si>
    <t>733122205</t>
  </si>
  <si>
    <t>Potrubí z uhlíkové oceli tenkostěnné vnější PP opláštění spojované lisováním D 28x1,5 mm</t>
  </si>
  <si>
    <t>-695627706</t>
  </si>
  <si>
    <t>733122206</t>
  </si>
  <si>
    <t>Potrubí z uhlíkové oceli tenkostěnné vnější PP opláštění spojované lisováním D 35x1,5 mm</t>
  </si>
  <si>
    <t>-1438194933</t>
  </si>
  <si>
    <t>733122207</t>
  </si>
  <si>
    <t>Potrubí z uhlíkové oceli tenkostěnné vnější PP opláštění spojované lisováním D 42x1,5 mm</t>
  </si>
  <si>
    <t>25772533</t>
  </si>
  <si>
    <t>-484618756</t>
  </si>
  <si>
    <t>735</t>
  </si>
  <si>
    <t>Ústřední vytápění - otopná tělesa</t>
  </si>
  <si>
    <t>735151579</t>
  </si>
  <si>
    <t xml:space="preserve">Otopné těleso panelové dvoudeskové 2 přídavné přestupní plochy výška/délka 550/1200 mm </t>
  </si>
  <si>
    <t>-1366169513</t>
  </si>
  <si>
    <t>Poznámka k položce:_x000d_
RADIK LINE - KLASIK R</t>
  </si>
  <si>
    <t>735151680</t>
  </si>
  <si>
    <t>Otopné těleso panelové třídeskové 3 přídavné přestupní plochy výška/délka 600/1400 mm výkon 3368 W</t>
  </si>
  <si>
    <t>-1226071875</t>
  </si>
  <si>
    <t>735151683</t>
  </si>
  <si>
    <t>Otopné těleso panelové třídeskové 3 přídavné přestupní plochy výška/délka 600/2000 mm výkon 4812 W</t>
  </si>
  <si>
    <t>1955557774</t>
  </si>
  <si>
    <t>734221544</t>
  </si>
  <si>
    <t>Ventil závitový termostatický přímý jednoregulační G 3/8 PN 16 do 110°C bez hlavice ovládání</t>
  </si>
  <si>
    <t>-503100375</t>
  </si>
  <si>
    <t>734221545</t>
  </si>
  <si>
    <t>Ventil závitový termostatický přímý jednoregulační G 1/2 PN 16 do 110°C bez hlavice ovládání</t>
  </si>
  <si>
    <t>-520758694</t>
  </si>
  <si>
    <t>734221546</t>
  </si>
  <si>
    <t>Ventil závitový termostatický přímý jednoregulační G 3/4 PN 16 do 110°C bez hlavice ovládání</t>
  </si>
  <si>
    <t>-1594744102</t>
  </si>
  <si>
    <t>734221684</t>
  </si>
  <si>
    <t>Termostatická hlavice IMI K bílá s ochranou proti odcizení</t>
  </si>
  <si>
    <t>-540377021</t>
  </si>
  <si>
    <t>734261716</t>
  </si>
  <si>
    <t>Šroubení regulační radiátorové přímé G 3/8 s vypouštěním</t>
  </si>
  <si>
    <t>1957293909</t>
  </si>
  <si>
    <t>734261717</t>
  </si>
  <si>
    <t>Šroubení regulační radiátorové přímé G 1/2 s vypouštěním</t>
  </si>
  <si>
    <t>1916298286</t>
  </si>
  <si>
    <t>734261718</t>
  </si>
  <si>
    <t>Šroubení regulační radiátorové přímé G 3/4 s vypouštěním</t>
  </si>
  <si>
    <t>711371779</t>
  </si>
  <si>
    <t>R1147445</t>
  </si>
  <si>
    <t xml:space="preserve">Úprava potrubí pro ventily a připojení radiatorů </t>
  </si>
  <si>
    <t>-1365516803</t>
  </si>
  <si>
    <t>R11471</t>
  </si>
  <si>
    <t>Demontáže vč. ekologické likvidace</t>
  </si>
  <si>
    <t>1515408798</t>
  </si>
  <si>
    <t>Poznámka k položce:_x000d_
otopná tělesa a konvektory v místnostech aula a podesty_x000d_
194x termostatické hlavice_x000d_
194x přímé šroubení 3/4“, 1/2“, 3/8“_x000d_
194x přímý termostatický ventil 3/4“, 1/2“, 3/8“</t>
  </si>
  <si>
    <t>R3698541</t>
  </si>
  <si>
    <t>Stavební úpravy spojené s trasou potrubí a následné zapravení do původního stavu</t>
  </si>
  <si>
    <t>476188518</t>
  </si>
  <si>
    <t>940732607</t>
  </si>
  <si>
    <t>-479274476</t>
  </si>
  <si>
    <t>1255184036</t>
  </si>
  <si>
    <t>1053100445</t>
  </si>
  <si>
    <t>468265413</t>
  </si>
  <si>
    <t>-1237290907</t>
  </si>
  <si>
    <t>03 - Elektro a MaR</t>
  </si>
  <si>
    <t xml:space="preserve">    01 - Rozvaděč RK1-MaR</t>
  </si>
  <si>
    <t xml:space="preserve">    02 - Periferie</t>
  </si>
  <si>
    <t xml:space="preserve">    03 - Nadřazená regulace</t>
  </si>
  <si>
    <t xml:space="preserve">    04 - Veškerá kabeláž</t>
  </si>
  <si>
    <t xml:space="preserve">    05 - Ostatní </t>
  </si>
  <si>
    <t xml:space="preserve">    06 - Úložný materiál</t>
  </si>
  <si>
    <t xml:space="preserve">    07 - Montáže a ostatní</t>
  </si>
  <si>
    <t>Rozvaděč RK1-MaR</t>
  </si>
  <si>
    <t>Pol1</t>
  </si>
  <si>
    <t>Oceloplechový rozvaděč IP65 2000x800x400mm</t>
  </si>
  <si>
    <t>345879474</t>
  </si>
  <si>
    <t>Pol10</t>
  </si>
  <si>
    <t>Instalační jistič 3F/16A/B 10kA</t>
  </si>
  <si>
    <t>1672073920</t>
  </si>
  <si>
    <t>Pol11</t>
  </si>
  <si>
    <t>Pojistkový odpínač 3F/32A</t>
  </si>
  <si>
    <t>-1266696174</t>
  </si>
  <si>
    <t>Pol12</t>
  </si>
  <si>
    <t>Válcová pojistka 10x38mm 4A/gG</t>
  </si>
  <si>
    <t>-71159735</t>
  </si>
  <si>
    <t>Pol13</t>
  </si>
  <si>
    <t>Svodič přepětí 3F/T1+T2/275/12,5 TN-S</t>
  </si>
  <si>
    <t>-1463360559</t>
  </si>
  <si>
    <t>Pol14</t>
  </si>
  <si>
    <t>Kombi jistič 1F/16A/B/30mA 10kA</t>
  </si>
  <si>
    <t>455792541</t>
  </si>
  <si>
    <t>Pol15</t>
  </si>
  <si>
    <t>Instalační jistič 1F/16A/B 10kA</t>
  </si>
  <si>
    <t>831841864</t>
  </si>
  <si>
    <t>Pol16</t>
  </si>
  <si>
    <t>Instalační jistič 1F/10A/B 10kA</t>
  </si>
  <si>
    <t>857336205</t>
  </si>
  <si>
    <t>Pol17</t>
  </si>
  <si>
    <t>Instalační jistič 1F/6A/B 10kA</t>
  </si>
  <si>
    <t>1882432223</t>
  </si>
  <si>
    <t>Pol18</t>
  </si>
  <si>
    <t>Instalační indikátor fází 3F</t>
  </si>
  <si>
    <t>-618045044</t>
  </si>
  <si>
    <t>Pol19</t>
  </si>
  <si>
    <t>Proudový chránič 3F/40A/30mA 10kA</t>
  </si>
  <si>
    <t>1160341814</t>
  </si>
  <si>
    <t>Pol2</t>
  </si>
  <si>
    <t>Podstavec 100mm - rohový díl 4ks</t>
  </si>
  <si>
    <t>sada</t>
  </si>
  <si>
    <t>-1810351376</t>
  </si>
  <si>
    <t>Pol20</t>
  </si>
  <si>
    <t>Proudový chránič 3F/25A/30mA 10kA</t>
  </si>
  <si>
    <t>-57623379</t>
  </si>
  <si>
    <t>Pol21</t>
  </si>
  <si>
    <t>Proudový chránič 1F/25A/30mA 10kA</t>
  </si>
  <si>
    <t>-181897431</t>
  </si>
  <si>
    <t>Pol22</t>
  </si>
  <si>
    <t>Zásuvka na din 230V/16A</t>
  </si>
  <si>
    <t>-1010772466</t>
  </si>
  <si>
    <t>Pol23</t>
  </si>
  <si>
    <t>Elektroměr přímý 3F/100A M-Bus</t>
  </si>
  <si>
    <t>-1074839337</t>
  </si>
  <si>
    <t>Pol24</t>
  </si>
  <si>
    <t>Vyrážecí cívka 230V</t>
  </si>
  <si>
    <t>-1726655903</t>
  </si>
  <si>
    <t>Pol25</t>
  </si>
  <si>
    <t>Stykač 1F/20A 2xspínací</t>
  </si>
  <si>
    <t>1176365942</t>
  </si>
  <si>
    <t>Pol26</t>
  </si>
  <si>
    <t>Propojovací lišta 3F</t>
  </si>
  <si>
    <t>-2126737055</t>
  </si>
  <si>
    <t>Pol27</t>
  </si>
  <si>
    <t>Koncovka na 3F lištu</t>
  </si>
  <si>
    <t>1347599350</t>
  </si>
  <si>
    <t>Pol28</t>
  </si>
  <si>
    <t>Relé 4xrozpínací, 230VAC</t>
  </si>
  <si>
    <t>-1207181159</t>
  </si>
  <si>
    <t>Pol29</t>
  </si>
  <si>
    <t>Patice pro relé 4xrozpínací</t>
  </si>
  <si>
    <t>-747381532</t>
  </si>
  <si>
    <t>Pol3</t>
  </si>
  <si>
    <t>Podstavec 400x100mm - boční díl 2ks</t>
  </si>
  <si>
    <t>350061196</t>
  </si>
  <si>
    <t>Pol30</t>
  </si>
  <si>
    <t>Upevňovací spona pro patici 4x rozpínací</t>
  </si>
  <si>
    <t>-746924932</t>
  </si>
  <si>
    <t>Pol31</t>
  </si>
  <si>
    <t>Signalizace do patice 230V zelená</t>
  </si>
  <si>
    <t>244481828</t>
  </si>
  <si>
    <t>Pol32</t>
  </si>
  <si>
    <t>Relé 2x rozpínací, 230VAC</t>
  </si>
  <si>
    <t>-858916901</t>
  </si>
  <si>
    <t>Pol33</t>
  </si>
  <si>
    <t>Patice pro relé 2xrozpínací</t>
  </si>
  <si>
    <t>-1981179789</t>
  </si>
  <si>
    <t>Pol34</t>
  </si>
  <si>
    <t>Upevňovací spona pro patici 2xrozpínací</t>
  </si>
  <si>
    <t>-65166547</t>
  </si>
  <si>
    <t>Pol35</t>
  </si>
  <si>
    <t>Ventilátor 230V IP54, 61m3</t>
  </si>
  <si>
    <t>1492175801</t>
  </si>
  <si>
    <t>Pol36</t>
  </si>
  <si>
    <t>Výstupní mřížka s filtrem IP54</t>
  </si>
  <si>
    <t>541997920</t>
  </si>
  <si>
    <t>Pol37</t>
  </si>
  <si>
    <t>Termostat 0-60°C 1xNO</t>
  </si>
  <si>
    <t>-1474056156</t>
  </si>
  <si>
    <t>Pol38</t>
  </si>
  <si>
    <t>Nástěnné nebo magnetické osvětlení 8W/4000K, 230VAC</t>
  </si>
  <si>
    <t>-679198994</t>
  </si>
  <si>
    <t>Poznámka k položce:_x000d_
(osvětlení rozvaděče)</t>
  </si>
  <si>
    <t>Pol39</t>
  </si>
  <si>
    <t>Led signálka kompletní 230V žlutá</t>
  </si>
  <si>
    <t>-1627119514</t>
  </si>
  <si>
    <t>Pol4</t>
  </si>
  <si>
    <t>Podstavec 800x100mm - přední/zadní 2ks</t>
  </si>
  <si>
    <t>-289874760</t>
  </si>
  <si>
    <t>Pol40</t>
  </si>
  <si>
    <t>Led signálka kompletní 230V zelená</t>
  </si>
  <si>
    <t>-451484747</t>
  </si>
  <si>
    <t>Pol41</t>
  </si>
  <si>
    <t>Tlačítko prosvětlené červené</t>
  </si>
  <si>
    <t>301160095</t>
  </si>
  <si>
    <t>Pol42</t>
  </si>
  <si>
    <t>Kontakt 1R šroubové svorky</t>
  </si>
  <si>
    <t>-1887507674</t>
  </si>
  <si>
    <t>Pol43</t>
  </si>
  <si>
    <t>Kontakt 1Z šroubové svorky</t>
  </si>
  <si>
    <t>1727521154</t>
  </si>
  <si>
    <t>Pol44</t>
  </si>
  <si>
    <t>Propojovací díl na signálku</t>
  </si>
  <si>
    <t>1712279780</t>
  </si>
  <si>
    <t>Pol45</t>
  </si>
  <si>
    <t>Led signálka červená 230V</t>
  </si>
  <si>
    <t>169152086</t>
  </si>
  <si>
    <t>Pol46</t>
  </si>
  <si>
    <t>Spínač 3 polohy, aretovaný, 60°</t>
  </si>
  <si>
    <t>-1672292933</t>
  </si>
  <si>
    <t>Pol47</t>
  </si>
  <si>
    <t>Pojistková svorka pro 5x20mm</t>
  </si>
  <si>
    <t>387600114</t>
  </si>
  <si>
    <t>Pol48</t>
  </si>
  <si>
    <t>Čelo k pojiskové svorce</t>
  </si>
  <si>
    <t>-545895605</t>
  </si>
  <si>
    <t>Pol49</t>
  </si>
  <si>
    <t>Veškeré svorkovnice</t>
  </si>
  <si>
    <t>59200696</t>
  </si>
  <si>
    <t>Pol5</t>
  </si>
  <si>
    <t>Kapsa na dokumentaci A4 samolepicí, plastová</t>
  </si>
  <si>
    <t>-1329488535</t>
  </si>
  <si>
    <t>Pol50</t>
  </si>
  <si>
    <t>Veškeré kabelové žlaby</t>
  </si>
  <si>
    <t>-222407943</t>
  </si>
  <si>
    <t>Pol51</t>
  </si>
  <si>
    <t>Veškeré kabelové průchodky</t>
  </si>
  <si>
    <t>1273610036</t>
  </si>
  <si>
    <t>Pol52</t>
  </si>
  <si>
    <t>Vekeré popisky na vodiče a svorkovnice</t>
  </si>
  <si>
    <t>2044429770</t>
  </si>
  <si>
    <t>Pol6</t>
  </si>
  <si>
    <t>Dveřní spínač pro skříně řadové</t>
  </si>
  <si>
    <t>1755252019</t>
  </si>
  <si>
    <t>Pol7</t>
  </si>
  <si>
    <t>Montážní sada pro dveřní spínač</t>
  </si>
  <si>
    <t>374847886</t>
  </si>
  <si>
    <t>Pol8</t>
  </si>
  <si>
    <t>Hlavní vypínač, panelový, 3F/32A</t>
  </si>
  <si>
    <t>-69636348</t>
  </si>
  <si>
    <t>Pol9</t>
  </si>
  <si>
    <t>Instalační jistič 3F/25A/B 10kA</t>
  </si>
  <si>
    <t>201498650</t>
  </si>
  <si>
    <t>Periferie</t>
  </si>
  <si>
    <t>Pol53</t>
  </si>
  <si>
    <t>Detektor plynu pro CO, 230V</t>
  </si>
  <si>
    <t>200882553</t>
  </si>
  <si>
    <t>Pol54</t>
  </si>
  <si>
    <t>Detektor plynu pro Metan, 230V</t>
  </si>
  <si>
    <t>78727398</t>
  </si>
  <si>
    <t>Pol55</t>
  </si>
  <si>
    <t>Kombinovaná světelná a zvuková signalizace 230V</t>
  </si>
  <si>
    <t>-1417584324</t>
  </si>
  <si>
    <t>Pol56</t>
  </si>
  <si>
    <t>Snímač zaplavení 24VDC</t>
  </si>
  <si>
    <t>1749752748</t>
  </si>
  <si>
    <t>Pol57</t>
  </si>
  <si>
    <t>Venkovní senzor teploty PT1000</t>
  </si>
  <si>
    <t>1766986900</t>
  </si>
  <si>
    <t>Pol58</t>
  </si>
  <si>
    <t>Prostorové čidlo teploty PT1000</t>
  </si>
  <si>
    <t>1458627476</t>
  </si>
  <si>
    <t>Pol59</t>
  </si>
  <si>
    <t>Příložný snímač teploty PT1000</t>
  </si>
  <si>
    <t>-634740097</t>
  </si>
  <si>
    <t>Pol60</t>
  </si>
  <si>
    <t>Kabelové teplotní čidlo PT1000</t>
  </si>
  <si>
    <t>1360919440</t>
  </si>
  <si>
    <t>Pol61</t>
  </si>
  <si>
    <t>Snímač tlaku 0-10bar, 0-10V</t>
  </si>
  <si>
    <t>773792615</t>
  </si>
  <si>
    <t>Poznámka k položce:_x000d_
(topný systém)</t>
  </si>
  <si>
    <t>Nadřazená regulace</t>
  </si>
  <si>
    <t>Pol62</t>
  </si>
  <si>
    <t>-704778257</t>
  </si>
  <si>
    <t>Poznámka k položce:_x000d_
(32x vstupy, 22x výstupy, 10x výstup analogový, displey_x000d_
4,3" dotykový)</t>
  </si>
  <si>
    <t>Pol63</t>
  </si>
  <si>
    <t>Rozšiřující modul 5 vstupů</t>
  </si>
  <si>
    <t>262303102</t>
  </si>
  <si>
    <t>Poznámka k položce:_x000d_
(rozšiřující modul 5 vstupů univerzálních)</t>
  </si>
  <si>
    <t>Pol64</t>
  </si>
  <si>
    <t>Komunikační modul</t>
  </si>
  <si>
    <t>-357913056</t>
  </si>
  <si>
    <t>Poznámka k položce:_x000d_
(pro vzdálenou správu kotelny)</t>
  </si>
  <si>
    <t>Pol65</t>
  </si>
  <si>
    <t>Přepěťová ochrana na sběrnici CAN</t>
  </si>
  <si>
    <t>590648393</t>
  </si>
  <si>
    <t>Veškerá kabeláž</t>
  </si>
  <si>
    <t>Pol66</t>
  </si>
  <si>
    <t>Kabel CYKY-J 4x10</t>
  </si>
  <si>
    <t>-1779513240</t>
  </si>
  <si>
    <t>Pol67</t>
  </si>
  <si>
    <t>Kabel CYKY-J 3x1,5</t>
  </si>
  <si>
    <t>-1282261662</t>
  </si>
  <si>
    <t>Pol68</t>
  </si>
  <si>
    <t>Kabel JYTY-O 4x1</t>
  </si>
  <si>
    <t>-618164384</t>
  </si>
  <si>
    <t>Pol69</t>
  </si>
  <si>
    <t>Kabel JYTY-O 2x1</t>
  </si>
  <si>
    <t>-805312081</t>
  </si>
  <si>
    <t>Pol70</t>
  </si>
  <si>
    <t>Kabel JYTY-O 14x1</t>
  </si>
  <si>
    <t>106071174</t>
  </si>
  <si>
    <t>Pol71</t>
  </si>
  <si>
    <t>Kabel CXKH-R-O 3x1,5</t>
  </si>
  <si>
    <t>-1545290705</t>
  </si>
  <si>
    <t>Pol72</t>
  </si>
  <si>
    <t>Kabel J-Y(ST)Y 1x2x0,8</t>
  </si>
  <si>
    <t>-980582842</t>
  </si>
  <si>
    <t>Pol73</t>
  </si>
  <si>
    <t>Vodič CY 6 zeleno/žlutý</t>
  </si>
  <si>
    <t>1329375947</t>
  </si>
  <si>
    <t>Pol74</t>
  </si>
  <si>
    <t>Vodič CYA 10 zeleno/žlutý</t>
  </si>
  <si>
    <t>986323142</t>
  </si>
  <si>
    <t>Pol75</t>
  </si>
  <si>
    <t>Kabel ethernet CAT5e FTP černý</t>
  </si>
  <si>
    <t>-1533800627</t>
  </si>
  <si>
    <t>Pol76</t>
  </si>
  <si>
    <t>Veškeré vodiče na vydrátování rozvaděče</t>
  </si>
  <si>
    <t>711168497</t>
  </si>
  <si>
    <t>Poznámka k položce:_x000d_
(vodiče CYA)</t>
  </si>
  <si>
    <t xml:space="preserve">Ostatní </t>
  </si>
  <si>
    <t>Pol77</t>
  </si>
  <si>
    <t>Nouzové tlačítko na povrch, aretovaný</t>
  </si>
  <si>
    <t>-1275264928</t>
  </si>
  <si>
    <t>Poznámka k položce:_x000d_
(IP55, hříbek)</t>
  </si>
  <si>
    <t>Pol78</t>
  </si>
  <si>
    <t>Ekvipotencionální svorkovnice</t>
  </si>
  <si>
    <t>-1406883803</t>
  </si>
  <si>
    <t>Pol79</t>
  </si>
  <si>
    <t>LTE modem</t>
  </si>
  <si>
    <t>-744597082</t>
  </si>
  <si>
    <t>Poznámka k položce:_x000d_
(pro vytvoření internetu pro případnou zdálenou zprávu)</t>
  </si>
  <si>
    <t>Pol80</t>
  </si>
  <si>
    <t>Nouzové osvětlení 230V, nástěnné</t>
  </si>
  <si>
    <t>-913555856</t>
  </si>
  <si>
    <t>Pol81</t>
  </si>
  <si>
    <t>Led svítidlo 230V přisazené 4000K IP66</t>
  </si>
  <si>
    <t>-45441068</t>
  </si>
  <si>
    <t>Pol82</t>
  </si>
  <si>
    <t>Vypínač nástěnný č.1 IP54</t>
  </si>
  <si>
    <t>4804112</t>
  </si>
  <si>
    <t>Pol83</t>
  </si>
  <si>
    <t>Zásuvka 230V nástěnná IP54</t>
  </si>
  <si>
    <t>584179750</t>
  </si>
  <si>
    <t>Pol84</t>
  </si>
  <si>
    <t>Zásuvka 400V/16A 5ti-pólová IP44</t>
  </si>
  <si>
    <t>-381298033</t>
  </si>
  <si>
    <t>Pol85</t>
  </si>
  <si>
    <t>Uzemňovací materiál na veškeré železné periférie</t>
  </si>
  <si>
    <t>669316162</t>
  </si>
  <si>
    <t>Poznámka k položce:_x000d_
(Cu pásky, svorka, atd.)</t>
  </si>
  <si>
    <t>Úložný materiál</t>
  </si>
  <si>
    <t>Pol86</t>
  </si>
  <si>
    <t>Drátěný žlab 100x50</t>
  </si>
  <si>
    <t>-398836180</t>
  </si>
  <si>
    <t>Pol87</t>
  </si>
  <si>
    <t>Drátěný žlab 50x50</t>
  </si>
  <si>
    <t>1275695528</t>
  </si>
  <si>
    <t>Pol88</t>
  </si>
  <si>
    <t>Veškeré příslušenství pro drátěné žlaby</t>
  </si>
  <si>
    <t>-1515397674</t>
  </si>
  <si>
    <t>Pol89</t>
  </si>
  <si>
    <t>Instalační trubka tuhá 20mm</t>
  </si>
  <si>
    <t>-1710325508</t>
  </si>
  <si>
    <t>Pol90</t>
  </si>
  <si>
    <t>Instalační trubka ohebná 20mm</t>
  </si>
  <si>
    <t>-1115299804</t>
  </si>
  <si>
    <t>Pol91</t>
  </si>
  <si>
    <t>Instalační trubka ohebná 16mm černá</t>
  </si>
  <si>
    <t>1943257147</t>
  </si>
  <si>
    <t>Pol92</t>
  </si>
  <si>
    <t>Veškeré příslušenství pro trubky</t>
  </si>
  <si>
    <t>-1289397842</t>
  </si>
  <si>
    <t>Pol93</t>
  </si>
  <si>
    <t>Rozbočovací krabice 75x75 IP54</t>
  </si>
  <si>
    <t>240830687</t>
  </si>
  <si>
    <t>Pol94</t>
  </si>
  <si>
    <t>Spotřební materiál</t>
  </si>
  <si>
    <t>-1713581278</t>
  </si>
  <si>
    <t>Poznámka k položce:_x000d_
(stahovací pásky, šrouby, podložky, wago svorky, atd.)</t>
  </si>
  <si>
    <t>Montáže a ostatní</t>
  </si>
  <si>
    <t>Pol100</t>
  </si>
  <si>
    <t>Programování</t>
  </si>
  <si>
    <t>h</t>
  </si>
  <si>
    <t>1378666700</t>
  </si>
  <si>
    <t>Poznámka k položce:_x000d_
(naprogramování nadřazené regulace)</t>
  </si>
  <si>
    <t>Pol101</t>
  </si>
  <si>
    <t>Zapojení a oživení rozvaděče na stavbě</t>
  </si>
  <si>
    <t>264795809</t>
  </si>
  <si>
    <t>Pol102</t>
  </si>
  <si>
    <t>Dílenská a realizační dokumentace</t>
  </si>
  <si>
    <t>-11608953</t>
  </si>
  <si>
    <t>Pol103</t>
  </si>
  <si>
    <t>Dokumentace skutečného stavu</t>
  </si>
  <si>
    <t>-51829056</t>
  </si>
  <si>
    <t>Poznámka k položce:_x000d_
(kompletní zkreslení skutečného stavu elektro)</t>
  </si>
  <si>
    <t>Pol95</t>
  </si>
  <si>
    <t xml:space="preserve">Doprava </t>
  </si>
  <si>
    <t>-1025967790</t>
  </si>
  <si>
    <t>Pol96</t>
  </si>
  <si>
    <t>Revize elektro</t>
  </si>
  <si>
    <t>10849398</t>
  </si>
  <si>
    <t>Poznámka k položce:_x000d_
(revize elektro kotelna)</t>
  </si>
  <si>
    <t>Pol97</t>
  </si>
  <si>
    <t xml:space="preserve">Trasování  a zapojení periférií na stavbě</t>
  </si>
  <si>
    <t>-1838803137</t>
  </si>
  <si>
    <t>Poznámka k položce:_x000d_
(kompletní zapojení veškerých periférií)</t>
  </si>
  <si>
    <t>Pol98</t>
  </si>
  <si>
    <t>Výroba rozvaděče na dílně</t>
  </si>
  <si>
    <t>-1981295089</t>
  </si>
  <si>
    <t>Pol99</t>
  </si>
  <si>
    <t>Odzkoušení rozvaděče</t>
  </si>
  <si>
    <t>120650727</t>
  </si>
  <si>
    <t>Poznámka k položce:_x000d_
(odzkoušení a vytvoření protokolu o zkoušce, atd.)</t>
  </si>
  <si>
    <t>04 - Plyn</t>
  </si>
  <si>
    <t xml:space="preserve">    723 - Zdravotechnika - vnitřní plynovod</t>
  </si>
  <si>
    <t>Ostatní - Ostatní</t>
  </si>
  <si>
    <t xml:space="preserve">    854 - Vedlejší rozpočtové náklady</t>
  </si>
  <si>
    <t>723</t>
  </si>
  <si>
    <t>Zdravotechnika - vnitřní plynovod</t>
  </si>
  <si>
    <t>723111202</t>
  </si>
  <si>
    <t>Potrubí ocelové závitové černé bezešvé svařované běžné DN 15</t>
  </si>
  <si>
    <t>-1239120621</t>
  </si>
  <si>
    <t>723111203</t>
  </si>
  <si>
    <t>Potrubí ocelové závitové černé bezešvé svařované běžné DN 20</t>
  </si>
  <si>
    <t>-405141126</t>
  </si>
  <si>
    <t>723111205</t>
  </si>
  <si>
    <t>Potrubí ocelové závitové černé bezešvé svařované běžné DN 32</t>
  </si>
  <si>
    <t>-681443212</t>
  </si>
  <si>
    <t>723111206</t>
  </si>
  <si>
    <t>Potrubí ocelové závitové černé bezešvé svařované běžné DN 50</t>
  </si>
  <si>
    <t>-103725890</t>
  </si>
  <si>
    <t>723221302</t>
  </si>
  <si>
    <t>Ventil vzorkovací rohový G 1/2" PN 5 s vnějším závitem</t>
  </si>
  <si>
    <t>-798196324</t>
  </si>
  <si>
    <t>723231162</t>
  </si>
  <si>
    <t>Kohout kulový přímý G 1/2" PN 42 do 185°C plnoprůtokový vnitřní závit těžká řada</t>
  </si>
  <si>
    <t>-1585708616</t>
  </si>
  <si>
    <t>723231165</t>
  </si>
  <si>
    <t>Kohout kulový přímý G 1 1/4" PN 42 do 185°C plnoprůtokový vnitřní závit těžká řada</t>
  </si>
  <si>
    <t>1614009994</t>
  </si>
  <si>
    <t>723231167</t>
  </si>
  <si>
    <t>Kohout kulový přímý G 2" PN 42 do 185°C plnoprůtokový vnitřní závit těžká řada</t>
  </si>
  <si>
    <t>-174298810</t>
  </si>
  <si>
    <t>723233004</t>
  </si>
  <si>
    <t>Filtr plynový závitový G 1 1/4" PN 6 do 80°C těleso hliník</t>
  </si>
  <si>
    <t>-699274993</t>
  </si>
  <si>
    <t>783614551</t>
  </si>
  <si>
    <t>Základní jednonásobný syntetický nátěr potrubí DN do 50 mm</t>
  </si>
  <si>
    <t>1498224411</t>
  </si>
  <si>
    <t>783617601</t>
  </si>
  <si>
    <t>Krycí jednonásobný syntetický nátěr potrubí DN do 50 mm</t>
  </si>
  <si>
    <t>-1977970955</t>
  </si>
  <si>
    <t>R114256</t>
  </si>
  <si>
    <t>Manometr + zkušební manometrový kohout</t>
  </si>
  <si>
    <t>-577637387</t>
  </si>
  <si>
    <t>R145884</t>
  </si>
  <si>
    <t xml:space="preserve">Akumulační potrubí plynu DN200 1,555 m </t>
  </si>
  <si>
    <t>1076328060</t>
  </si>
  <si>
    <t>R147845</t>
  </si>
  <si>
    <t>Havarijní ventil nízkotlaký (50kPa) k uzavření plynového rozvodu DN 50</t>
  </si>
  <si>
    <t>-1679798164</t>
  </si>
  <si>
    <t>723214138</t>
  </si>
  <si>
    <t>Filtr plynový DN 80 PN 16 do 300°C těleso uhlíková ocel s vypouštěcí zátkou</t>
  </si>
  <si>
    <t>1750400726</t>
  </si>
  <si>
    <t>854</t>
  </si>
  <si>
    <t>Vedlejší rozpočtové náklady</t>
  </si>
  <si>
    <t>1661670838</t>
  </si>
  <si>
    <t>-899406686</t>
  </si>
  <si>
    <t>-2131876376</t>
  </si>
  <si>
    <t>-747973980</t>
  </si>
  <si>
    <t>R33985</t>
  </si>
  <si>
    <t>Chráničky a protipožární ucpávky</t>
  </si>
  <si>
    <t>-1382594967</t>
  </si>
  <si>
    <t>-1963889130</t>
  </si>
  <si>
    <t>90233401</t>
  </si>
  <si>
    <t>05 - VZT</t>
  </si>
  <si>
    <t xml:space="preserve">    751 - Vzduchotechnika</t>
  </si>
  <si>
    <t>VRN - Vedlejší rozpočtové náklady</t>
  </si>
  <si>
    <t xml:space="preserve">    VRN4 - Inženýrská činnost</t>
  </si>
  <si>
    <t>751</t>
  </si>
  <si>
    <t>Vzduchotechnika</t>
  </si>
  <si>
    <t>751510042</t>
  </si>
  <si>
    <t>Vzduchotechnické potrubí z pozinkovaného plechu kruhové spirálně vinutá trouba bez příruby D200 mm</t>
  </si>
  <si>
    <t>891826797</t>
  </si>
  <si>
    <t>R112596</t>
  </si>
  <si>
    <t>Přetlakový ventilátor Ø200 s regulátorem otáček a max. průtokem vzduchu 780 m³/h.</t>
  </si>
  <si>
    <t>-1165203644</t>
  </si>
  <si>
    <t>R339841</t>
  </si>
  <si>
    <t>Větrací mřížka s přechodem na spiro DN200</t>
  </si>
  <si>
    <t>1128137877</t>
  </si>
  <si>
    <t>R114752</t>
  </si>
  <si>
    <t>Výfukový díl se sítem DN200</t>
  </si>
  <si>
    <t>183263364</t>
  </si>
  <si>
    <t>VRN4</t>
  </si>
  <si>
    <t>Inženýrská činnost</t>
  </si>
  <si>
    <t>R2000369</t>
  </si>
  <si>
    <t>Pomocné lešení</t>
  </si>
  <si>
    <t>-1884364923</t>
  </si>
  <si>
    <t>-1427060811</t>
  </si>
  <si>
    <t>R355741</t>
  </si>
  <si>
    <t>Demontáž stávajícího zařízení vč. ekologické likvidace</t>
  </si>
  <si>
    <t>-247425510</t>
  </si>
  <si>
    <t>919437647</t>
  </si>
  <si>
    <t>R98541</t>
  </si>
  <si>
    <t>Zkoušky tlakové, těsnosti</t>
  </si>
  <si>
    <t>-330677930</t>
  </si>
  <si>
    <t>06 - VRN</t>
  </si>
  <si>
    <t>Ostatní - Vedlejší rozpočtové náklady a ostatní</t>
  </si>
  <si>
    <t xml:space="preserve">    889 - VRN</t>
  </si>
  <si>
    <t>Vedlejší rozpočtové náklady a ostatní</t>
  </si>
  <si>
    <t>889</t>
  </si>
  <si>
    <t>1405432716</t>
  </si>
  <si>
    <t>020001000</t>
  </si>
  <si>
    <t>Příprava staveniště</t>
  </si>
  <si>
    <t>91198054</t>
  </si>
  <si>
    <t>030001000</t>
  </si>
  <si>
    <t>Zařízení staveniště</t>
  </si>
  <si>
    <t>-536015325</t>
  </si>
  <si>
    <t>040001000</t>
  </si>
  <si>
    <t>244480056</t>
  </si>
  <si>
    <t>564174015</t>
  </si>
  <si>
    <t>045203000</t>
  </si>
  <si>
    <t>Kompletační činnost</t>
  </si>
  <si>
    <t>-928313087</t>
  </si>
  <si>
    <t>045303000</t>
  </si>
  <si>
    <t>Koordinační činnost</t>
  </si>
  <si>
    <t>1432207485</t>
  </si>
  <si>
    <t>053002000</t>
  </si>
  <si>
    <t>Poplatky</t>
  </si>
  <si>
    <t>-225849816</t>
  </si>
  <si>
    <t>Poznámka k položce:_x000d_
likvidace odpadu_x000d_
parkovné_x000d_
zábory</t>
  </si>
  <si>
    <t>065002000</t>
  </si>
  <si>
    <t>Mimostaveništní doprava materiálů</t>
  </si>
  <si>
    <t>-488700389</t>
  </si>
  <si>
    <t>081002000</t>
  </si>
  <si>
    <t>Doprava zaměstnanců</t>
  </si>
  <si>
    <t>-39792027</t>
  </si>
  <si>
    <t>07 - FVE</t>
  </si>
  <si>
    <t xml:space="preserve">    742 - Elektroinstalace </t>
  </si>
  <si>
    <t xml:space="preserve">    VRN8 - VRN a ostatní</t>
  </si>
  <si>
    <t>742</t>
  </si>
  <si>
    <t xml:space="preserve">Elektroinstalace </t>
  </si>
  <si>
    <t>741711011</t>
  </si>
  <si>
    <t>Montáž nosné konstrukce fotovoltaických panelů na ploché střeše nosníky</t>
  </si>
  <si>
    <t>1370081772</t>
  </si>
  <si>
    <t>42412402</t>
  </si>
  <si>
    <t>konstrukce nosná na rovné až mírně skloněné střechy a volná prostranství, standardní sklon 45°, pro vertikálně orientovaný panel, set pro 1 kus</t>
  </si>
  <si>
    <t>-2046272701</t>
  </si>
  <si>
    <t>741721211</t>
  </si>
  <si>
    <t>Montáž fotovoltaických panelů krystalických na plochou střechu výkonu přes 300 Wp</t>
  </si>
  <si>
    <t>545643102</t>
  </si>
  <si>
    <t>35002037.</t>
  </si>
  <si>
    <t>panel fotovoltaický monokrystalický 500Wp</t>
  </si>
  <si>
    <t>-1051695839</t>
  </si>
  <si>
    <t>741730016</t>
  </si>
  <si>
    <t>Montáž střídače napětí DC/AC síťového třífázového pro fotovoltaické systémy, max. výstupní výkon přes 10000 do 15000 W</t>
  </si>
  <si>
    <t>2047593776</t>
  </si>
  <si>
    <t>35673000</t>
  </si>
  <si>
    <t>měnič fotovoltaický třífázový jmenovitý výkon DC 12,4 kW, jmenovitý výkon AC 8 kW</t>
  </si>
  <si>
    <t>1018981786</t>
  </si>
  <si>
    <t>741732061</t>
  </si>
  <si>
    <t>Montáž výkonového optimizéru na panel max. výkon do 505 W</t>
  </si>
  <si>
    <t>-1375145321</t>
  </si>
  <si>
    <t>35671253</t>
  </si>
  <si>
    <t>optimizér přídavný na panel jemnovitý DC výkon 505W</t>
  </si>
  <si>
    <t>-476096271</t>
  </si>
  <si>
    <t>742110102</t>
  </si>
  <si>
    <t>Montáž kabelového žlabu pro slaboproud šířky do 150 mm</t>
  </si>
  <si>
    <t>2065848050</t>
  </si>
  <si>
    <t>34575600</t>
  </si>
  <si>
    <t>žlab kabelový kovový pozinkovaný plný 50x62 mm vč. příslušenství</t>
  </si>
  <si>
    <t>1058927319</t>
  </si>
  <si>
    <t>56245112</t>
  </si>
  <si>
    <t>žlab kabelový kovový pozinkovaný plný 100x50 mm vč. příslušenství</t>
  </si>
  <si>
    <t>-26471966</t>
  </si>
  <si>
    <t>Zatěžovací bet. dlažba různého formátu, betonové obruby, D+M, vč. osazení na podkonstrukci FVE na střeše objektu</t>
  </si>
  <si>
    <t>kg</t>
  </si>
  <si>
    <t>242913673</t>
  </si>
  <si>
    <t>998771102</t>
  </si>
  <si>
    <t>Přesun hmot tonážní pro podlahy z dlaždic v objektech v přes 6 do 12 m</t>
  </si>
  <si>
    <t>1917077030</t>
  </si>
  <si>
    <t>R114841</t>
  </si>
  <si>
    <t>Solární vodič 1x6 mm2, odolný proti UV záření, pro vnější použití, nešířící oheň - samozhášlivý, D+M, vč. zapojení FV panelů do stringů</t>
  </si>
  <si>
    <t>1271708540</t>
  </si>
  <si>
    <t>R115451</t>
  </si>
  <si>
    <t>Montáž lišty elektroinstalační, šířky do 120 mm</t>
  </si>
  <si>
    <t>-1115459374</t>
  </si>
  <si>
    <t>R321475</t>
  </si>
  <si>
    <t>Uzemnění montážní konstrukce a FV panelů, D+M, množství uvedeno dle počtu FV modulů na střeše</t>
  </si>
  <si>
    <t>914711914</t>
  </si>
  <si>
    <t>R336521</t>
  </si>
  <si>
    <t>Vypínací prvek STOP FVE - central stop, D+M, kompletní provedení vč. označení dle požadavku PBŘ</t>
  </si>
  <si>
    <t>1277441435</t>
  </si>
  <si>
    <t>R336941</t>
  </si>
  <si>
    <t>Kabel CYA 1x16 mm2</t>
  </si>
  <si>
    <t>1490549021</t>
  </si>
  <si>
    <t>R336949</t>
  </si>
  <si>
    <t>Kabel CYKY J 5x16 mm2</t>
  </si>
  <si>
    <t>643326942</t>
  </si>
  <si>
    <t>R3369741</t>
  </si>
  <si>
    <t>Stahovací elektro pásky dlouhodobě UV odolné, rozměr cca 3,6x140 mm, D+M, kompletní provedení, černá barva, množství uvedeno v ks pásek</t>
  </si>
  <si>
    <t>-674215860</t>
  </si>
  <si>
    <t>R36694</t>
  </si>
  <si>
    <t>Jistič do 100 A 3 pól. charakterist. B, LVN-100B-3</t>
  </si>
  <si>
    <t>-1529161389</t>
  </si>
  <si>
    <t>R9668541</t>
  </si>
  <si>
    <t>Rozvaděč RFVE vč. veškerého vyzbrojení</t>
  </si>
  <si>
    <t>-81597600</t>
  </si>
  <si>
    <t>VRN8</t>
  </si>
  <si>
    <t>VRN a ostatní</t>
  </si>
  <si>
    <t>879477057</t>
  </si>
  <si>
    <t>Pol139</t>
  </si>
  <si>
    <t>Revize elektroinstalace FVE</t>
  </si>
  <si>
    <t>-1156788303</t>
  </si>
  <si>
    <t>Pol143</t>
  </si>
  <si>
    <t>Práce elektro na dílně</t>
  </si>
  <si>
    <t>-1292258406</t>
  </si>
  <si>
    <t>Poznámka k položce:_x000d_
Příprava rozvaděčů</t>
  </si>
  <si>
    <t>Pol144</t>
  </si>
  <si>
    <t>Práce elektro na stavbě</t>
  </si>
  <si>
    <t>1175991227</t>
  </si>
  <si>
    <t>Pol147</t>
  </si>
  <si>
    <t>Práce zednické a bourací, vrtací, kopací</t>
  </si>
  <si>
    <t>1285422432</t>
  </si>
  <si>
    <t>Pol148</t>
  </si>
  <si>
    <t>Odzkoušení celé technologie</t>
  </si>
  <si>
    <t>hod</t>
  </si>
  <si>
    <t>1735947821</t>
  </si>
  <si>
    <t>Pol151</t>
  </si>
  <si>
    <t>Dokumentace skutečného provedení elektro</t>
  </si>
  <si>
    <t>941076896</t>
  </si>
  <si>
    <t>Pol152</t>
  </si>
  <si>
    <t>Ostatní (materiál a práce)</t>
  </si>
  <si>
    <t>675941954</t>
  </si>
  <si>
    <t>pol153</t>
  </si>
  <si>
    <t>-661881719</t>
  </si>
  <si>
    <t>Pol154</t>
  </si>
  <si>
    <t>-401372339</t>
  </si>
  <si>
    <t>Pol155</t>
  </si>
  <si>
    <t>-1106207149</t>
  </si>
  <si>
    <t>Pol156</t>
  </si>
  <si>
    <t>Jeřáb, plošina</t>
  </si>
  <si>
    <t>71197948</t>
  </si>
  <si>
    <t>86442538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</si>
</sst>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24_06_2024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PK_Varnsdorf_Střelecká 1800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11. 6. 2024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ROUND(SUM(AG95:AG101),2)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ROUND(SUM(AS95:AS101),2)</f>
        <v>0</v>
      </c>
      <c r="AT94" s="111">
        <f>ROUND(SUM(AV94:AW94),2)</f>
        <v>0</v>
      </c>
      <c r="AU94" s="112">
        <f>ROUND(SUM(AU95:AU101),5)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ROUND(SUM(AZ95:AZ101),2)</f>
        <v>0</v>
      </c>
      <c r="BA94" s="111">
        <f>ROUND(SUM(BA95:BA101),2)</f>
        <v>0</v>
      </c>
      <c r="BB94" s="111">
        <f>ROUND(SUM(BB95:BB101),2)</f>
        <v>0</v>
      </c>
      <c r="BC94" s="111">
        <f>ROUND(SUM(BC95:BC101),2)</f>
        <v>0</v>
      </c>
      <c r="BD94" s="113">
        <f>ROUND(SUM(BD95:BD101),2)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Vytápění'!J30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'01 - Vytápění'!P126</f>
        <v>0</v>
      </c>
      <c r="AV95" s="125">
        <f>'01 - Vytápění'!J33</f>
        <v>0</v>
      </c>
      <c r="AW95" s="125">
        <f>'01 - Vytápění'!J34</f>
        <v>0</v>
      </c>
      <c r="AX95" s="125">
        <f>'01 - Vytápění'!J35</f>
        <v>0</v>
      </c>
      <c r="AY95" s="125">
        <f>'01 - Vytápění'!J36</f>
        <v>0</v>
      </c>
      <c r="AZ95" s="125">
        <f>'01 - Vytápění'!F33</f>
        <v>0</v>
      </c>
      <c r="BA95" s="125">
        <f>'01 - Vytápění'!F34</f>
        <v>0</v>
      </c>
      <c r="BB95" s="125">
        <f>'01 - Vytápění'!F35</f>
        <v>0</v>
      </c>
      <c r="BC95" s="125">
        <f>'01 - Vytápění'!F36</f>
        <v>0</v>
      </c>
      <c r="BD95" s="127">
        <f>'01 - Vytápění'!F37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24.7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Výměna otopných těle...'!J30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'02 - Výměna otopných těle...'!P121</f>
        <v>0</v>
      </c>
      <c r="AV96" s="125">
        <f>'02 - Výměna otopných těle...'!J33</f>
        <v>0</v>
      </c>
      <c r="AW96" s="125">
        <f>'02 - Výměna otopných těle...'!J34</f>
        <v>0</v>
      </c>
      <c r="AX96" s="125">
        <f>'02 - Výměna otopných těle...'!J35</f>
        <v>0</v>
      </c>
      <c r="AY96" s="125">
        <f>'02 - Výměna otopných těle...'!J36</f>
        <v>0</v>
      </c>
      <c r="AZ96" s="125">
        <f>'02 - Výměna otopných těle...'!F33</f>
        <v>0</v>
      </c>
      <c r="BA96" s="125">
        <f>'02 - Výměna otopných těle...'!F34</f>
        <v>0</v>
      </c>
      <c r="BB96" s="125">
        <f>'02 - Výměna otopných těle...'!F35</f>
        <v>0</v>
      </c>
      <c r="BC96" s="125">
        <f>'02 - Výměna otopných těle...'!F36</f>
        <v>0</v>
      </c>
      <c r="BD96" s="127">
        <f>'02 - Výměna otopných těle...'!F37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Elektro a MaR'!J30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'03 - Elektro a MaR'!P124</f>
        <v>0</v>
      </c>
      <c r="AV97" s="125">
        <f>'03 - Elektro a MaR'!J33</f>
        <v>0</v>
      </c>
      <c r="AW97" s="125">
        <f>'03 - Elektro a MaR'!J34</f>
        <v>0</v>
      </c>
      <c r="AX97" s="125">
        <f>'03 - Elektro a MaR'!J35</f>
        <v>0</v>
      </c>
      <c r="AY97" s="125">
        <f>'03 - Elektro a MaR'!J36</f>
        <v>0</v>
      </c>
      <c r="AZ97" s="125">
        <f>'03 - Elektro a MaR'!F33</f>
        <v>0</v>
      </c>
      <c r="BA97" s="125">
        <f>'03 - Elektro a MaR'!F34</f>
        <v>0</v>
      </c>
      <c r="BB97" s="125">
        <f>'03 - Elektro a MaR'!F35</f>
        <v>0</v>
      </c>
      <c r="BC97" s="125">
        <f>'03 - Elektro a MaR'!F36</f>
        <v>0</v>
      </c>
      <c r="BD97" s="127">
        <f>'03 - Elektro a MaR'!F37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'04 - Plyn'!J30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'04 - Plyn'!P120</f>
        <v>0</v>
      </c>
      <c r="AV98" s="125">
        <f>'04 - Plyn'!J33</f>
        <v>0</v>
      </c>
      <c r="AW98" s="125">
        <f>'04 - Plyn'!J34</f>
        <v>0</v>
      </c>
      <c r="AX98" s="125">
        <f>'04 - Plyn'!J35</f>
        <v>0</v>
      </c>
      <c r="AY98" s="125">
        <f>'04 - Plyn'!J36</f>
        <v>0</v>
      </c>
      <c r="AZ98" s="125">
        <f>'04 - Plyn'!F33</f>
        <v>0</v>
      </c>
      <c r="BA98" s="125">
        <f>'04 - Plyn'!F34</f>
        <v>0</v>
      </c>
      <c r="BB98" s="125">
        <f>'04 - Plyn'!F35</f>
        <v>0</v>
      </c>
      <c r="BC98" s="125">
        <f>'04 - Plyn'!F36</f>
        <v>0</v>
      </c>
      <c r="BD98" s="127">
        <f>'04 - Plyn'!F37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7" customFormat="1" ht="16.5" customHeight="1">
      <c r="A99" s="116" t="s">
        <v>77</v>
      </c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94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'05 - VZT'!J30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4">
        <v>0</v>
      </c>
      <c r="AT99" s="125">
        <f>ROUND(SUM(AV99:AW99),2)</f>
        <v>0</v>
      </c>
      <c r="AU99" s="126">
        <f>'05 - VZT'!P120</f>
        <v>0</v>
      </c>
      <c r="AV99" s="125">
        <f>'05 - VZT'!J33</f>
        <v>0</v>
      </c>
      <c r="AW99" s="125">
        <f>'05 - VZT'!J34</f>
        <v>0</v>
      </c>
      <c r="AX99" s="125">
        <f>'05 - VZT'!J35</f>
        <v>0</v>
      </c>
      <c r="AY99" s="125">
        <f>'05 - VZT'!J36</f>
        <v>0</v>
      </c>
      <c r="AZ99" s="125">
        <f>'05 - VZT'!F33</f>
        <v>0</v>
      </c>
      <c r="BA99" s="125">
        <f>'05 - VZT'!F34</f>
        <v>0</v>
      </c>
      <c r="BB99" s="125">
        <f>'05 - VZT'!F35</f>
        <v>0</v>
      </c>
      <c r="BC99" s="125">
        <f>'05 - VZT'!F36</f>
        <v>0</v>
      </c>
      <c r="BD99" s="127">
        <f>'05 - VZT'!F37</f>
        <v>0</v>
      </c>
      <c r="BE99" s="7"/>
      <c r="BT99" s="128" t="s">
        <v>81</v>
      </c>
      <c r="BV99" s="128" t="s">
        <v>75</v>
      </c>
      <c r="BW99" s="128" t="s">
        <v>95</v>
      </c>
      <c r="BX99" s="128" t="s">
        <v>5</v>
      </c>
      <c r="CL99" s="128" t="s">
        <v>1</v>
      </c>
      <c r="CM99" s="128" t="s">
        <v>83</v>
      </c>
    </row>
    <row r="100" s="7" customFormat="1" ht="16.5" customHeight="1">
      <c r="A100" s="116" t="s">
        <v>77</v>
      </c>
      <c r="B100" s="117"/>
      <c r="C100" s="118"/>
      <c r="D100" s="119" t="s">
        <v>96</v>
      </c>
      <c r="E100" s="119"/>
      <c r="F100" s="119"/>
      <c r="G100" s="119"/>
      <c r="H100" s="119"/>
      <c r="I100" s="120"/>
      <c r="J100" s="119" t="s">
        <v>97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'06 - VRN'!J30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80</v>
      </c>
      <c r="AR100" s="123"/>
      <c r="AS100" s="124">
        <v>0</v>
      </c>
      <c r="AT100" s="125">
        <f>ROUND(SUM(AV100:AW100),2)</f>
        <v>0</v>
      </c>
      <c r="AU100" s="126">
        <f>'06 - VRN'!P118</f>
        <v>0</v>
      </c>
      <c r="AV100" s="125">
        <f>'06 - VRN'!J33</f>
        <v>0</v>
      </c>
      <c r="AW100" s="125">
        <f>'06 - VRN'!J34</f>
        <v>0</v>
      </c>
      <c r="AX100" s="125">
        <f>'06 - VRN'!J35</f>
        <v>0</v>
      </c>
      <c r="AY100" s="125">
        <f>'06 - VRN'!J36</f>
        <v>0</v>
      </c>
      <c r="AZ100" s="125">
        <f>'06 - VRN'!F33</f>
        <v>0</v>
      </c>
      <c r="BA100" s="125">
        <f>'06 - VRN'!F34</f>
        <v>0</v>
      </c>
      <c r="BB100" s="125">
        <f>'06 - VRN'!F35</f>
        <v>0</v>
      </c>
      <c r="BC100" s="125">
        <f>'06 - VRN'!F36</f>
        <v>0</v>
      </c>
      <c r="BD100" s="127">
        <f>'06 - VRN'!F37</f>
        <v>0</v>
      </c>
      <c r="BE100" s="7"/>
      <c r="BT100" s="128" t="s">
        <v>81</v>
      </c>
      <c r="BV100" s="128" t="s">
        <v>75</v>
      </c>
      <c r="BW100" s="128" t="s">
        <v>98</v>
      </c>
      <c r="BX100" s="128" t="s">
        <v>5</v>
      </c>
      <c r="CL100" s="128" t="s">
        <v>1</v>
      </c>
      <c r="CM100" s="128" t="s">
        <v>83</v>
      </c>
    </row>
    <row r="101" s="7" customFormat="1" ht="16.5" customHeight="1">
      <c r="A101" s="116" t="s">
        <v>77</v>
      </c>
      <c r="B101" s="117"/>
      <c r="C101" s="118"/>
      <c r="D101" s="119" t="s">
        <v>99</v>
      </c>
      <c r="E101" s="119"/>
      <c r="F101" s="119"/>
      <c r="G101" s="119"/>
      <c r="H101" s="119"/>
      <c r="I101" s="120"/>
      <c r="J101" s="119" t="s">
        <v>100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'07 - FVE'!J30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80</v>
      </c>
      <c r="AR101" s="123"/>
      <c r="AS101" s="129">
        <v>0</v>
      </c>
      <c r="AT101" s="130">
        <f>ROUND(SUM(AV101:AW101),2)</f>
        <v>0</v>
      </c>
      <c r="AU101" s="131">
        <f>'07 - FVE'!P120</f>
        <v>0</v>
      </c>
      <c r="AV101" s="130">
        <f>'07 - FVE'!J33</f>
        <v>0</v>
      </c>
      <c r="AW101" s="130">
        <f>'07 - FVE'!J34</f>
        <v>0</v>
      </c>
      <c r="AX101" s="130">
        <f>'07 - FVE'!J35</f>
        <v>0</v>
      </c>
      <c r="AY101" s="130">
        <f>'07 - FVE'!J36</f>
        <v>0</v>
      </c>
      <c r="AZ101" s="130">
        <f>'07 - FVE'!F33</f>
        <v>0</v>
      </c>
      <c r="BA101" s="130">
        <f>'07 - FVE'!F34</f>
        <v>0</v>
      </c>
      <c r="BB101" s="130">
        <f>'07 - FVE'!F35</f>
        <v>0</v>
      </c>
      <c r="BC101" s="130">
        <f>'07 - FVE'!F36</f>
        <v>0</v>
      </c>
      <c r="BD101" s="132">
        <f>'07 - FVE'!F37</f>
        <v>0</v>
      </c>
      <c r="BE101" s="7"/>
      <c r="BT101" s="128" t="s">
        <v>81</v>
      </c>
      <c r="BV101" s="128" t="s">
        <v>75</v>
      </c>
      <c r="BW101" s="128" t="s">
        <v>101</v>
      </c>
      <c r="BX101" s="128" t="s">
        <v>5</v>
      </c>
      <c r="CL101" s="128" t="s">
        <v>1</v>
      </c>
      <c r="CM101" s="128" t="s">
        <v>83</v>
      </c>
    </row>
    <row r="102" s="2" customFormat="1" ht="30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  <c r="AL103" s="64"/>
      <c r="AM103" s="64"/>
      <c r="AN103" s="64"/>
      <c r="AO103" s="64"/>
      <c r="AP103" s="64"/>
      <c r="AQ103" s="64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</sheetData>
  <sheetProtection sheet="1" formatColumns="0" formatRows="0" objects="1" scenarios="1" spinCount="100000" saltValue="oIkvO/RCC78BBKOb+EaGpUpwzUbzlG5jYcKVgSSXn/Ys47e0Gxl742z4Yyb4zo/N+T4R2TEe/VLihSM2NVOoIA==" hashValue="zUE6ns7fc0Tc5hQXoIRh70nrVkVcBMNHjyCDmKO0dgSn4YuoEXxSqTQRRq3BLon/uYQSr/e+nv3Y9Lmjz780Jw==" algorithmName="SHA-512" password="CC17"/>
  <mergeCells count="66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ytápění'!C2" display="/"/>
    <hyperlink ref="A96" location="'02 - Výměna otopných těle...'!C2" display="/"/>
    <hyperlink ref="A97" location="'03 - Elektro a MaR'!C2" display="/"/>
    <hyperlink ref="A98" location="'04 - Plyn'!C2" display="/"/>
    <hyperlink ref="A99" location="'05 - VZT'!C2" display="/"/>
    <hyperlink ref="A100" location="'06 - VRN'!C2" display="/"/>
    <hyperlink ref="A101" location="'07 - FV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102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PK_Varnsdorf_Střelecká 1800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11. 6. 2024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ROUND((SUM(BE126:BE316)),  2)</f>
        <v>0</v>
      </c>
      <c r="G33" s="35"/>
      <c r="H33" s="35"/>
      <c r="I33" s="152">
        <v>0.20999999999999999</v>
      </c>
      <c r="J33" s="151">
        <f>ROUND(((SUM(BE126:BE316))*I33),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ROUND((SUM(BF126:BF316)),  2)</f>
        <v>0</v>
      </c>
      <c r="G34" s="35"/>
      <c r="H34" s="35"/>
      <c r="I34" s="152">
        <v>0.12</v>
      </c>
      <c r="J34" s="151">
        <f>ROUND(((SUM(BF126:BF316))*I34),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ROUND((SUM(BG126:BG316)),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ROUND((SUM(BH126:BH316)),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ROUND((SUM(BI126:BI316)),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PK_Varnsdorf_Střelecká 1800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Vytápění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106</v>
      </c>
      <c r="D94" s="173"/>
      <c r="E94" s="173"/>
      <c r="F94" s="173"/>
      <c r="G94" s="173"/>
      <c r="H94" s="173"/>
      <c r="I94" s="173"/>
      <c r="J94" s="174" t="s">
        <v>107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108</v>
      </c>
      <c r="D96" s="37"/>
      <c r="E96" s="37"/>
      <c r="F96" s="37"/>
      <c r="G96" s="37"/>
      <c r="H96" s="37"/>
      <c r="I96" s="37"/>
      <c r="J96" s="107">
        <f>J126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109</v>
      </c>
    </row>
    <row r="97" s="9" customFormat="1" ht="24.96" customHeight="1">
      <c r="A97" s="9"/>
      <c r="B97" s="176"/>
      <c r="C97" s="177"/>
      <c r="D97" s="178" t="s">
        <v>110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111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112</v>
      </c>
      <c r="E99" s="185"/>
      <c r="F99" s="185"/>
      <c r="G99" s="185"/>
      <c r="H99" s="185"/>
      <c r="I99" s="185"/>
      <c r="J99" s="186">
        <f>J150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6"/>
      <c r="C100" s="177"/>
      <c r="D100" s="178" t="s">
        <v>113</v>
      </c>
      <c r="E100" s="179"/>
      <c r="F100" s="179"/>
      <c r="G100" s="179"/>
      <c r="H100" s="179"/>
      <c r="I100" s="179"/>
      <c r="J100" s="180">
        <f>J188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2"/>
      <c r="C101" s="183"/>
      <c r="D101" s="184" t="s">
        <v>114</v>
      </c>
      <c r="E101" s="185"/>
      <c r="F101" s="185"/>
      <c r="G101" s="185"/>
      <c r="H101" s="185"/>
      <c r="I101" s="185"/>
      <c r="J101" s="186">
        <f>J189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115</v>
      </c>
      <c r="E102" s="185"/>
      <c r="F102" s="185"/>
      <c r="G102" s="185"/>
      <c r="H102" s="185"/>
      <c r="I102" s="185"/>
      <c r="J102" s="186">
        <f>J194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116</v>
      </c>
      <c r="E103" s="185"/>
      <c r="F103" s="185"/>
      <c r="G103" s="185"/>
      <c r="H103" s="185"/>
      <c r="I103" s="185"/>
      <c r="J103" s="186">
        <f>J209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117</v>
      </c>
      <c r="E104" s="185"/>
      <c r="F104" s="185"/>
      <c r="G104" s="185"/>
      <c r="H104" s="185"/>
      <c r="I104" s="185"/>
      <c r="J104" s="186">
        <f>J268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118</v>
      </c>
      <c r="E105" s="179"/>
      <c r="F105" s="179"/>
      <c r="G105" s="179"/>
      <c r="H105" s="179"/>
      <c r="I105" s="179"/>
      <c r="J105" s="180">
        <f>J283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119</v>
      </c>
      <c r="E106" s="185"/>
      <c r="F106" s="185"/>
      <c r="G106" s="185"/>
      <c r="H106" s="185"/>
      <c r="I106" s="185"/>
      <c r="J106" s="186">
        <f>J284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120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16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71" t="str">
        <f>E7</f>
        <v>Rekonstrukce PK_Varnsdorf_Střelecká 1800</v>
      </c>
      <c r="F116" s="29"/>
      <c r="G116" s="29"/>
      <c r="H116" s="29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103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E9</f>
        <v>01 - Vytápění</v>
      </c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F12</f>
        <v xml:space="preserve"> </v>
      </c>
      <c r="G120" s="37"/>
      <c r="H120" s="37"/>
      <c r="I120" s="29" t="s">
        <v>22</v>
      </c>
      <c r="J120" s="76" t="str">
        <f>IF(J12="","",J12)</f>
        <v>11. 6. 2024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E15</f>
        <v xml:space="preserve"> </v>
      </c>
      <c r="G122" s="37"/>
      <c r="H122" s="37"/>
      <c r="I122" s="29" t="s">
        <v>29</v>
      </c>
      <c r="J122" s="33" t="str">
        <f>E21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27</v>
      </c>
      <c r="D123" s="37"/>
      <c r="E123" s="37"/>
      <c r="F123" s="24" t="str">
        <f>IF(E18="","",E18)</f>
        <v>Vyplň údaj</v>
      </c>
      <c r="G123" s="37"/>
      <c r="H123" s="37"/>
      <c r="I123" s="29" t="s">
        <v>31</v>
      </c>
      <c r="J123" s="33" t="str">
        <f>E24</f>
        <v xml:space="preserve"> 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8"/>
      <c r="B125" s="189"/>
      <c r="C125" s="190" t="s">
        <v>121</v>
      </c>
      <c r="D125" s="191" t="s">
        <v>58</v>
      </c>
      <c r="E125" s="191" t="s">
        <v>54</v>
      </c>
      <c r="F125" s="191" t="s">
        <v>55</v>
      </c>
      <c r="G125" s="191" t="s">
        <v>122</v>
      </c>
      <c r="H125" s="191" t="s">
        <v>123</v>
      </c>
      <c r="I125" s="191" t="s">
        <v>124</v>
      </c>
      <c r="J125" s="192" t="s">
        <v>107</v>
      </c>
      <c r="K125" s="193" t="s">
        <v>125</v>
      </c>
      <c r="L125" s="194"/>
      <c r="M125" s="97" t="s">
        <v>1</v>
      </c>
      <c r="N125" s="98" t="s">
        <v>37</v>
      </c>
      <c r="O125" s="98" t="s">
        <v>126</v>
      </c>
      <c r="P125" s="98" t="s">
        <v>127</v>
      </c>
      <c r="Q125" s="98" t="s">
        <v>128</v>
      </c>
      <c r="R125" s="98" t="s">
        <v>129</v>
      </c>
      <c r="S125" s="98" t="s">
        <v>130</v>
      </c>
      <c r="T125" s="99" t="s">
        <v>131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5"/>
      <c r="B126" s="36"/>
      <c r="C126" s="104" t="s">
        <v>132</v>
      </c>
      <c r="D126" s="37"/>
      <c r="E126" s="37"/>
      <c r="F126" s="37"/>
      <c r="G126" s="37"/>
      <c r="H126" s="37"/>
      <c r="I126" s="37"/>
      <c r="J126" s="195">
        <f>BK126</f>
        <v>0</v>
      </c>
      <c r="K126" s="37"/>
      <c r="L126" s="41"/>
      <c r="M126" s="100"/>
      <c r="N126" s="196"/>
      <c r="O126" s="101"/>
      <c r="P126" s="197">
        <f>P127+P188+P283</f>
        <v>0</v>
      </c>
      <c r="Q126" s="101"/>
      <c r="R126" s="197">
        <f>R127+R188+R283</f>
        <v>1.0250801999999999</v>
      </c>
      <c r="S126" s="101"/>
      <c r="T126" s="198">
        <f>T127+T188+T283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72</v>
      </c>
      <c r="AU126" s="14" t="s">
        <v>109</v>
      </c>
      <c r="BK126" s="199">
        <f>BK127+BK188+BK283</f>
        <v>0</v>
      </c>
    </row>
    <row r="127" s="12" customFormat="1" ht="25.92" customHeight="1">
      <c r="A127" s="12"/>
      <c r="B127" s="200"/>
      <c r="C127" s="201"/>
      <c r="D127" s="202" t="s">
        <v>72</v>
      </c>
      <c r="E127" s="203" t="s">
        <v>133</v>
      </c>
      <c r="F127" s="203" t="s">
        <v>133</v>
      </c>
      <c r="G127" s="201"/>
      <c r="H127" s="201"/>
      <c r="I127" s="204"/>
      <c r="J127" s="205">
        <f>BK127</f>
        <v>0</v>
      </c>
      <c r="K127" s="201"/>
      <c r="L127" s="206"/>
      <c r="M127" s="207"/>
      <c r="N127" s="208"/>
      <c r="O127" s="208"/>
      <c r="P127" s="209">
        <f>P128+P150</f>
        <v>0</v>
      </c>
      <c r="Q127" s="208"/>
      <c r="R127" s="209">
        <f>R128+R150</f>
        <v>0.0206</v>
      </c>
      <c r="S127" s="208"/>
      <c r="T127" s="210">
        <f>T128+T150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81</v>
      </c>
      <c r="AT127" s="212" t="s">
        <v>72</v>
      </c>
      <c r="AU127" s="212" t="s">
        <v>73</v>
      </c>
      <c r="AY127" s="211" t="s">
        <v>134</v>
      </c>
      <c r="BK127" s="213">
        <f>BK128+BK150</f>
        <v>0</v>
      </c>
    </row>
    <row r="128" s="12" customFormat="1" ht="22.8" customHeight="1">
      <c r="A128" s="12"/>
      <c r="B128" s="200"/>
      <c r="C128" s="201"/>
      <c r="D128" s="202" t="s">
        <v>72</v>
      </c>
      <c r="E128" s="214" t="s">
        <v>78</v>
      </c>
      <c r="F128" s="214" t="s">
        <v>135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SUM(P129:P149)</f>
        <v>0</v>
      </c>
      <c r="Q128" s="208"/>
      <c r="R128" s="209">
        <f>SUM(R129:R149)</f>
        <v>0.0206</v>
      </c>
      <c r="S128" s="208"/>
      <c r="T128" s="210">
        <f>SUM(T129:T149)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81</v>
      </c>
      <c r="AT128" s="212" t="s">
        <v>72</v>
      </c>
      <c r="AU128" s="212" t="s">
        <v>81</v>
      </c>
      <c r="AY128" s="211" t="s">
        <v>134</v>
      </c>
      <c r="BK128" s="213">
        <f>SUM(BK129:BK149)</f>
        <v>0</v>
      </c>
    </row>
    <row r="129" s="2" customFormat="1" ht="21.75" customHeight="1">
      <c r="A129" s="35"/>
      <c r="B129" s="36"/>
      <c r="C129" s="216" t="s">
        <v>81</v>
      </c>
      <c r="D129" s="216" t="s">
        <v>136</v>
      </c>
      <c r="E129" s="217" t="s">
        <v>137</v>
      </c>
      <c r="F129" s="218" t="s">
        <v>138</v>
      </c>
      <c r="G129" s="219" t="s">
        <v>139</v>
      </c>
      <c r="H129" s="220">
        <v>2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140</v>
      </c>
      <c r="AT129" s="228" t="s">
        <v>136</v>
      </c>
      <c r="AU129" s="228" t="s">
        <v>83</v>
      </c>
      <c r="AY129" s="14" t="s">
        <v>134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140</v>
      </c>
      <c r="BM129" s="228" t="s">
        <v>141</v>
      </c>
    </row>
    <row r="130" s="2" customFormat="1">
      <c r="A130" s="35"/>
      <c r="B130" s="36"/>
      <c r="C130" s="37"/>
      <c r="D130" s="230" t="s">
        <v>142</v>
      </c>
      <c r="E130" s="37"/>
      <c r="F130" s="231" t="s">
        <v>143</v>
      </c>
      <c r="G130" s="37"/>
      <c r="H130" s="37"/>
      <c r="I130" s="232"/>
      <c r="J130" s="37"/>
      <c r="K130" s="37"/>
      <c r="L130" s="41"/>
      <c r="M130" s="233"/>
      <c r="N130" s="23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142</v>
      </c>
      <c r="AU130" s="14" t="s">
        <v>83</v>
      </c>
    </row>
    <row r="131" s="2" customFormat="1" ht="16.5" customHeight="1">
      <c r="A131" s="35"/>
      <c r="B131" s="36"/>
      <c r="C131" s="216" t="s">
        <v>83</v>
      </c>
      <c r="D131" s="216" t="s">
        <v>136</v>
      </c>
      <c r="E131" s="217" t="s">
        <v>144</v>
      </c>
      <c r="F131" s="218" t="s">
        <v>145</v>
      </c>
      <c r="G131" s="219" t="s">
        <v>139</v>
      </c>
      <c r="H131" s="220">
        <v>2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140</v>
      </c>
      <c r="AT131" s="228" t="s">
        <v>136</v>
      </c>
      <c r="AU131" s="228" t="s">
        <v>83</v>
      </c>
      <c r="AY131" s="14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140</v>
      </c>
      <c r="BM131" s="228" t="s">
        <v>146</v>
      </c>
    </row>
    <row r="132" s="2" customFormat="1">
      <c r="A132" s="35"/>
      <c r="B132" s="36"/>
      <c r="C132" s="37"/>
      <c r="D132" s="230" t="s">
        <v>142</v>
      </c>
      <c r="E132" s="37"/>
      <c r="F132" s="231" t="s">
        <v>147</v>
      </c>
      <c r="G132" s="37"/>
      <c r="H132" s="37"/>
      <c r="I132" s="232"/>
      <c r="J132" s="37"/>
      <c r="K132" s="37"/>
      <c r="L132" s="41"/>
      <c r="M132" s="233"/>
      <c r="N132" s="23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142</v>
      </c>
      <c r="AU132" s="14" t="s">
        <v>83</v>
      </c>
    </row>
    <row r="133" s="2" customFormat="1" ht="16.5" customHeight="1">
      <c r="A133" s="35"/>
      <c r="B133" s="36"/>
      <c r="C133" s="216" t="s">
        <v>148</v>
      </c>
      <c r="D133" s="216" t="s">
        <v>136</v>
      </c>
      <c r="E133" s="217" t="s">
        <v>149</v>
      </c>
      <c r="F133" s="218" t="s">
        <v>150</v>
      </c>
      <c r="G133" s="219" t="s">
        <v>139</v>
      </c>
      <c r="H133" s="220">
        <v>2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140</v>
      </c>
      <c r="AT133" s="228" t="s">
        <v>136</v>
      </c>
      <c r="AU133" s="228" t="s">
        <v>83</v>
      </c>
      <c r="AY133" s="14" t="s">
        <v>134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140</v>
      </c>
      <c r="BM133" s="228" t="s">
        <v>151</v>
      </c>
    </row>
    <row r="134" s="2" customFormat="1">
      <c r="A134" s="35"/>
      <c r="B134" s="36"/>
      <c r="C134" s="37"/>
      <c r="D134" s="230" t="s">
        <v>142</v>
      </c>
      <c r="E134" s="37"/>
      <c r="F134" s="231" t="s">
        <v>152</v>
      </c>
      <c r="G134" s="37"/>
      <c r="H134" s="37"/>
      <c r="I134" s="232"/>
      <c r="J134" s="37"/>
      <c r="K134" s="37"/>
      <c r="L134" s="41"/>
      <c r="M134" s="233"/>
      <c r="N134" s="23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142</v>
      </c>
      <c r="AU134" s="14" t="s">
        <v>83</v>
      </c>
    </row>
    <row r="135" s="2" customFormat="1" ht="16.5" customHeight="1">
      <c r="A135" s="35"/>
      <c r="B135" s="36"/>
      <c r="C135" s="216" t="s">
        <v>140</v>
      </c>
      <c r="D135" s="216" t="s">
        <v>136</v>
      </c>
      <c r="E135" s="217" t="s">
        <v>153</v>
      </c>
      <c r="F135" s="218" t="s">
        <v>154</v>
      </c>
      <c r="G135" s="219" t="s">
        <v>139</v>
      </c>
      <c r="H135" s="220">
        <v>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140</v>
      </c>
      <c r="AT135" s="228" t="s">
        <v>136</v>
      </c>
      <c r="AU135" s="228" t="s">
        <v>83</v>
      </c>
      <c r="AY135" s="14" t="s">
        <v>134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140</v>
      </c>
      <c r="BM135" s="228" t="s">
        <v>155</v>
      </c>
    </row>
    <row r="136" s="2" customFormat="1">
      <c r="A136" s="35"/>
      <c r="B136" s="36"/>
      <c r="C136" s="37"/>
      <c r="D136" s="230" t="s">
        <v>142</v>
      </c>
      <c r="E136" s="37"/>
      <c r="F136" s="231" t="s">
        <v>156</v>
      </c>
      <c r="G136" s="37"/>
      <c r="H136" s="37"/>
      <c r="I136" s="232"/>
      <c r="J136" s="37"/>
      <c r="K136" s="37"/>
      <c r="L136" s="41"/>
      <c r="M136" s="233"/>
      <c r="N136" s="23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142</v>
      </c>
      <c r="AU136" s="14" t="s">
        <v>83</v>
      </c>
    </row>
    <row r="137" s="2" customFormat="1" ht="33" customHeight="1">
      <c r="A137" s="35"/>
      <c r="B137" s="36"/>
      <c r="C137" s="216" t="s">
        <v>157</v>
      </c>
      <c r="D137" s="216" t="s">
        <v>136</v>
      </c>
      <c r="E137" s="217" t="s">
        <v>158</v>
      </c>
      <c r="F137" s="218" t="s">
        <v>159</v>
      </c>
      <c r="G137" s="219" t="s">
        <v>160</v>
      </c>
      <c r="H137" s="220">
        <v>2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0.0096299999999999997</v>
      </c>
      <c r="R137" s="226">
        <f>Q137*H137</f>
        <v>0.019259999999999999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161</v>
      </c>
      <c r="AT137" s="228" t="s">
        <v>136</v>
      </c>
      <c r="AU137" s="228" t="s">
        <v>83</v>
      </c>
      <c r="AY137" s="14" t="s">
        <v>134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161</v>
      </c>
      <c r="BM137" s="228" t="s">
        <v>162</v>
      </c>
    </row>
    <row r="138" s="2" customFormat="1" ht="24.15" customHeight="1">
      <c r="A138" s="35"/>
      <c r="B138" s="36"/>
      <c r="C138" s="216" t="s">
        <v>163</v>
      </c>
      <c r="D138" s="216" t="s">
        <v>136</v>
      </c>
      <c r="E138" s="217" t="s">
        <v>164</v>
      </c>
      <c r="F138" s="218" t="s">
        <v>165</v>
      </c>
      <c r="G138" s="219" t="s">
        <v>139</v>
      </c>
      <c r="H138" s="220">
        <v>2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0.00067000000000000002</v>
      </c>
      <c r="R138" s="226">
        <f>Q138*H138</f>
        <v>0.0013400000000000001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161</v>
      </c>
      <c r="AT138" s="228" t="s">
        <v>136</v>
      </c>
      <c r="AU138" s="228" t="s">
        <v>83</v>
      </c>
      <c r="AY138" s="14" t="s">
        <v>134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161</v>
      </c>
      <c r="BM138" s="228" t="s">
        <v>166</v>
      </c>
    </row>
    <row r="139" s="2" customFormat="1" ht="33" customHeight="1">
      <c r="A139" s="35"/>
      <c r="B139" s="36"/>
      <c r="C139" s="216" t="s">
        <v>167</v>
      </c>
      <c r="D139" s="216" t="s">
        <v>136</v>
      </c>
      <c r="E139" s="217" t="s">
        <v>168</v>
      </c>
      <c r="F139" s="218" t="s">
        <v>169</v>
      </c>
      <c r="G139" s="219" t="s">
        <v>139</v>
      </c>
      <c r="H139" s="220">
        <v>2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140</v>
      </c>
      <c r="AT139" s="228" t="s">
        <v>136</v>
      </c>
      <c r="AU139" s="228" t="s">
        <v>83</v>
      </c>
      <c r="AY139" s="14" t="s">
        <v>134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140</v>
      </c>
      <c r="BM139" s="228" t="s">
        <v>170</v>
      </c>
    </row>
    <row r="140" s="2" customFormat="1">
      <c r="A140" s="35"/>
      <c r="B140" s="36"/>
      <c r="C140" s="37"/>
      <c r="D140" s="230" t="s">
        <v>142</v>
      </c>
      <c r="E140" s="37"/>
      <c r="F140" s="231" t="s">
        <v>171</v>
      </c>
      <c r="G140" s="37"/>
      <c r="H140" s="37"/>
      <c r="I140" s="232"/>
      <c r="J140" s="37"/>
      <c r="K140" s="37"/>
      <c r="L140" s="41"/>
      <c r="M140" s="233"/>
      <c r="N140" s="23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142</v>
      </c>
      <c r="AU140" s="14" t="s">
        <v>83</v>
      </c>
    </row>
    <row r="141" s="2" customFormat="1" ht="16.5" customHeight="1">
      <c r="A141" s="35"/>
      <c r="B141" s="36"/>
      <c r="C141" s="216" t="s">
        <v>172</v>
      </c>
      <c r="D141" s="216" t="s">
        <v>136</v>
      </c>
      <c r="E141" s="217" t="s">
        <v>173</v>
      </c>
      <c r="F141" s="218" t="s">
        <v>174</v>
      </c>
      <c r="G141" s="219" t="s">
        <v>139</v>
      </c>
      <c r="H141" s="220">
        <v>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140</v>
      </c>
      <c r="AT141" s="228" t="s">
        <v>136</v>
      </c>
      <c r="AU141" s="228" t="s">
        <v>83</v>
      </c>
      <c r="AY141" s="14" t="s">
        <v>134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140</v>
      </c>
      <c r="BM141" s="228" t="s">
        <v>175</v>
      </c>
    </row>
    <row r="142" s="2" customFormat="1">
      <c r="A142" s="35"/>
      <c r="B142" s="36"/>
      <c r="C142" s="37"/>
      <c r="D142" s="230" t="s">
        <v>142</v>
      </c>
      <c r="E142" s="37"/>
      <c r="F142" s="231" t="s">
        <v>176</v>
      </c>
      <c r="G142" s="37"/>
      <c r="H142" s="37"/>
      <c r="I142" s="232"/>
      <c r="J142" s="37"/>
      <c r="K142" s="37"/>
      <c r="L142" s="41"/>
      <c r="M142" s="233"/>
      <c r="N142" s="23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142</v>
      </c>
      <c r="AU142" s="14" t="s">
        <v>83</v>
      </c>
    </row>
    <row r="143" s="2" customFormat="1" ht="16.5" customHeight="1">
      <c r="A143" s="35"/>
      <c r="B143" s="36"/>
      <c r="C143" s="216" t="s">
        <v>177</v>
      </c>
      <c r="D143" s="216" t="s">
        <v>136</v>
      </c>
      <c r="E143" s="217" t="s">
        <v>178</v>
      </c>
      <c r="F143" s="218" t="s">
        <v>179</v>
      </c>
      <c r="G143" s="219" t="s">
        <v>139</v>
      </c>
      <c r="H143" s="220">
        <v>2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140</v>
      </c>
      <c r="AT143" s="228" t="s">
        <v>136</v>
      </c>
      <c r="AU143" s="228" t="s">
        <v>83</v>
      </c>
      <c r="AY143" s="14" t="s">
        <v>134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140</v>
      </c>
      <c r="BM143" s="228" t="s">
        <v>180</v>
      </c>
    </row>
    <row r="144" s="2" customFormat="1">
      <c r="A144" s="35"/>
      <c r="B144" s="36"/>
      <c r="C144" s="37"/>
      <c r="D144" s="230" t="s">
        <v>142</v>
      </c>
      <c r="E144" s="37"/>
      <c r="F144" s="231" t="s">
        <v>181</v>
      </c>
      <c r="G144" s="37"/>
      <c r="H144" s="37"/>
      <c r="I144" s="232"/>
      <c r="J144" s="37"/>
      <c r="K144" s="37"/>
      <c r="L144" s="41"/>
      <c r="M144" s="233"/>
      <c r="N144" s="23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142</v>
      </c>
      <c r="AU144" s="14" t="s">
        <v>83</v>
      </c>
    </row>
    <row r="145" s="2" customFormat="1" ht="16.5" customHeight="1">
      <c r="A145" s="35"/>
      <c r="B145" s="36"/>
      <c r="C145" s="216" t="s">
        <v>182</v>
      </c>
      <c r="D145" s="216" t="s">
        <v>136</v>
      </c>
      <c r="E145" s="217" t="s">
        <v>183</v>
      </c>
      <c r="F145" s="218" t="s">
        <v>184</v>
      </c>
      <c r="G145" s="219" t="s">
        <v>139</v>
      </c>
      <c r="H145" s="220">
        <v>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140</v>
      </c>
      <c r="AT145" s="228" t="s">
        <v>136</v>
      </c>
      <c r="AU145" s="228" t="s">
        <v>83</v>
      </c>
      <c r="AY145" s="14" t="s">
        <v>134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140</v>
      </c>
      <c r="BM145" s="228" t="s">
        <v>185</v>
      </c>
    </row>
    <row r="146" s="2" customFormat="1">
      <c r="A146" s="35"/>
      <c r="B146" s="36"/>
      <c r="C146" s="37"/>
      <c r="D146" s="230" t="s">
        <v>142</v>
      </c>
      <c r="E146" s="37"/>
      <c r="F146" s="231" t="s">
        <v>186</v>
      </c>
      <c r="G146" s="37"/>
      <c r="H146" s="37"/>
      <c r="I146" s="232"/>
      <c r="J146" s="37"/>
      <c r="K146" s="37"/>
      <c r="L146" s="41"/>
      <c r="M146" s="233"/>
      <c r="N146" s="23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142</v>
      </c>
      <c r="AU146" s="14" t="s">
        <v>83</v>
      </c>
    </row>
    <row r="147" s="2" customFormat="1" ht="16.5" customHeight="1">
      <c r="A147" s="35"/>
      <c r="B147" s="36"/>
      <c r="C147" s="216" t="s">
        <v>187</v>
      </c>
      <c r="D147" s="216" t="s">
        <v>136</v>
      </c>
      <c r="E147" s="217" t="s">
        <v>188</v>
      </c>
      <c r="F147" s="218" t="s">
        <v>189</v>
      </c>
      <c r="G147" s="219" t="s">
        <v>139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140</v>
      </c>
      <c r="AT147" s="228" t="s">
        <v>136</v>
      </c>
      <c r="AU147" s="228" t="s">
        <v>83</v>
      </c>
      <c r="AY147" s="14" t="s">
        <v>134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140</v>
      </c>
      <c r="BM147" s="228" t="s">
        <v>190</v>
      </c>
    </row>
    <row r="148" s="2" customFormat="1">
      <c r="A148" s="35"/>
      <c r="B148" s="36"/>
      <c r="C148" s="37"/>
      <c r="D148" s="230" t="s">
        <v>142</v>
      </c>
      <c r="E148" s="37"/>
      <c r="F148" s="231" t="s">
        <v>191</v>
      </c>
      <c r="G148" s="37"/>
      <c r="H148" s="37"/>
      <c r="I148" s="232"/>
      <c r="J148" s="37"/>
      <c r="K148" s="37"/>
      <c r="L148" s="41"/>
      <c r="M148" s="233"/>
      <c r="N148" s="23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142</v>
      </c>
      <c r="AU148" s="14" t="s">
        <v>83</v>
      </c>
    </row>
    <row r="149" s="2" customFormat="1" ht="16.5" customHeight="1">
      <c r="A149" s="35"/>
      <c r="B149" s="36"/>
      <c r="C149" s="216" t="s">
        <v>8</v>
      </c>
      <c r="D149" s="216" t="s">
        <v>136</v>
      </c>
      <c r="E149" s="217" t="s">
        <v>192</v>
      </c>
      <c r="F149" s="218" t="s">
        <v>193</v>
      </c>
      <c r="G149" s="219" t="s">
        <v>194</v>
      </c>
      <c r="H149" s="220">
        <v>0.90000000000000002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140</v>
      </c>
      <c r="AT149" s="228" t="s">
        <v>136</v>
      </c>
      <c r="AU149" s="228" t="s">
        <v>83</v>
      </c>
      <c r="AY149" s="14" t="s">
        <v>134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140</v>
      </c>
      <c r="BM149" s="228" t="s">
        <v>195</v>
      </c>
    </row>
    <row r="150" s="12" customFormat="1" ht="22.8" customHeight="1">
      <c r="A150" s="12"/>
      <c r="B150" s="200"/>
      <c r="C150" s="201"/>
      <c r="D150" s="202" t="s">
        <v>72</v>
      </c>
      <c r="E150" s="214" t="s">
        <v>84</v>
      </c>
      <c r="F150" s="214" t="s">
        <v>196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SUM(P151:P187)</f>
        <v>0</v>
      </c>
      <c r="Q150" s="208"/>
      <c r="R150" s="209">
        <f>SUM(R151:R187)</f>
        <v>0</v>
      </c>
      <c r="S150" s="208"/>
      <c r="T150" s="210">
        <f>SUM(T151:T187)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81</v>
      </c>
      <c r="AT150" s="212" t="s">
        <v>72</v>
      </c>
      <c r="AU150" s="212" t="s">
        <v>81</v>
      </c>
      <c r="AY150" s="211" t="s">
        <v>134</v>
      </c>
      <c r="BK150" s="213">
        <f>SUM(BK151:BK187)</f>
        <v>0</v>
      </c>
    </row>
    <row r="151" s="2" customFormat="1" ht="16.5" customHeight="1">
      <c r="A151" s="35"/>
      <c r="B151" s="36"/>
      <c r="C151" s="235" t="s">
        <v>197</v>
      </c>
      <c r="D151" s="235" t="s">
        <v>198</v>
      </c>
      <c r="E151" s="236" t="s">
        <v>199</v>
      </c>
      <c r="F151" s="237" t="s">
        <v>200</v>
      </c>
      <c r="G151" s="238" t="s">
        <v>201</v>
      </c>
      <c r="H151" s="239">
        <v>1</v>
      </c>
      <c r="I151" s="240"/>
      <c r="J151" s="241">
        <f>ROUND(I151*H151,2)</f>
        <v>0</v>
      </c>
      <c r="K151" s="242"/>
      <c r="L151" s="243"/>
      <c r="M151" s="244" t="s">
        <v>1</v>
      </c>
      <c r="N151" s="24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202</v>
      </c>
      <c r="AT151" s="228" t="s">
        <v>198</v>
      </c>
      <c r="AU151" s="228" t="s">
        <v>83</v>
      </c>
      <c r="AY151" s="14" t="s">
        <v>134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161</v>
      </c>
      <c r="BM151" s="228" t="s">
        <v>203</v>
      </c>
    </row>
    <row r="152" s="2" customFormat="1">
      <c r="A152" s="35"/>
      <c r="B152" s="36"/>
      <c r="C152" s="37"/>
      <c r="D152" s="230" t="s">
        <v>142</v>
      </c>
      <c r="E152" s="37"/>
      <c r="F152" s="231" t="s">
        <v>204</v>
      </c>
      <c r="G152" s="37"/>
      <c r="H152" s="37"/>
      <c r="I152" s="232"/>
      <c r="J152" s="37"/>
      <c r="K152" s="37"/>
      <c r="L152" s="41"/>
      <c r="M152" s="233"/>
      <c r="N152" s="234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142</v>
      </c>
      <c r="AU152" s="14" t="s">
        <v>83</v>
      </c>
    </row>
    <row r="153" s="2" customFormat="1" ht="16.5" customHeight="1">
      <c r="A153" s="35"/>
      <c r="B153" s="36"/>
      <c r="C153" s="235" t="s">
        <v>205</v>
      </c>
      <c r="D153" s="235" t="s">
        <v>198</v>
      </c>
      <c r="E153" s="236" t="s">
        <v>206</v>
      </c>
      <c r="F153" s="237" t="s">
        <v>207</v>
      </c>
      <c r="G153" s="238" t="s">
        <v>208</v>
      </c>
      <c r="H153" s="239">
        <v>2</v>
      </c>
      <c r="I153" s="240"/>
      <c r="J153" s="241">
        <f>ROUND(I153*H153,2)</f>
        <v>0</v>
      </c>
      <c r="K153" s="242"/>
      <c r="L153" s="243"/>
      <c r="M153" s="244" t="s">
        <v>1</v>
      </c>
      <c r="N153" s="24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172</v>
      </c>
      <c r="AT153" s="228" t="s">
        <v>198</v>
      </c>
      <c r="AU153" s="228" t="s">
        <v>83</v>
      </c>
      <c r="AY153" s="14" t="s">
        <v>134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140</v>
      </c>
      <c r="BM153" s="228" t="s">
        <v>209</v>
      </c>
    </row>
    <row r="154" s="2" customFormat="1" ht="24.15" customHeight="1">
      <c r="A154" s="35"/>
      <c r="B154" s="36"/>
      <c r="C154" s="235" t="s">
        <v>210</v>
      </c>
      <c r="D154" s="235" t="s">
        <v>198</v>
      </c>
      <c r="E154" s="236" t="s">
        <v>211</v>
      </c>
      <c r="F154" s="237" t="s">
        <v>212</v>
      </c>
      <c r="G154" s="238" t="s">
        <v>208</v>
      </c>
      <c r="H154" s="239">
        <v>2</v>
      </c>
      <c r="I154" s="240"/>
      <c r="J154" s="241">
        <f>ROUND(I154*H154,2)</f>
        <v>0</v>
      </c>
      <c r="K154" s="242"/>
      <c r="L154" s="243"/>
      <c r="M154" s="244" t="s">
        <v>1</v>
      </c>
      <c r="N154" s="24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172</v>
      </c>
      <c r="AT154" s="228" t="s">
        <v>198</v>
      </c>
      <c r="AU154" s="228" t="s">
        <v>83</v>
      </c>
      <c r="AY154" s="14" t="s">
        <v>134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140</v>
      </c>
      <c r="BM154" s="228" t="s">
        <v>213</v>
      </c>
    </row>
    <row r="155" s="2" customFormat="1" ht="16.5" customHeight="1">
      <c r="A155" s="35"/>
      <c r="B155" s="36"/>
      <c r="C155" s="235" t="s">
        <v>161</v>
      </c>
      <c r="D155" s="235" t="s">
        <v>198</v>
      </c>
      <c r="E155" s="236" t="s">
        <v>214</v>
      </c>
      <c r="F155" s="237" t="s">
        <v>215</v>
      </c>
      <c r="G155" s="238" t="s">
        <v>208</v>
      </c>
      <c r="H155" s="239">
        <v>2</v>
      </c>
      <c r="I155" s="240"/>
      <c r="J155" s="241">
        <f>ROUND(I155*H155,2)</f>
        <v>0</v>
      </c>
      <c r="K155" s="242"/>
      <c r="L155" s="243"/>
      <c r="M155" s="244" t="s">
        <v>1</v>
      </c>
      <c r="N155" s="24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172</v>
      </c>
      <c r="AT155" s="228" t="s">
        <v>198</v>
      </c>
      <c r="AU155" s="228" t="s">
        <v>83</v>
      </c>
      <c r="AY155" s="14" t="s">
        <v>134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140</v>
      </c>
      <c r="BM155" s="228" t="s">
        <v>216</v>
      </c>
    </row>
    <row r="156" s="2" customFormat="1" ht="24.15" customHeight="1">
      <c r="A156" s="35"/>
      <c r="B156" s="36"/>
      <c r="C156" s="235" t="s">
        <v>217</v>
      </c>
      <c r="D156" s="235" t="s">
        <v>198</v>
      </c>
      <c r="E156" s="236" t="s">
        <v>218</v>
      </c>
      <c r="F156" s="237" t="s">
        <v>219</v>
      </c>
      <c r="G156" s="238" t="s">
        <v>208</v>
      </c>
      <c r="H156" s="239">
        <v>2</v>
      </c>
      <c r="I156" s="240"/>
      <c r="J156" s="241">
        <f>ROUND(I156*H156,2)</f>
        <v>0</v>
      </c>
      <c r="K156" s="242"/>
      <c r="L156" s="243"/>
      <c r="M156" s="244" t="s">
        <v>1</v>
      </c>
      <c r="N156" s="24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172</v>
      </c>
      <c r="AT156" s="228" t="s">
        <v>198</v>
      </c>
      <c r="AU156" s="228" t="s">
        <v>83</v>
      </c>
      <c r="AY156" s="14" t="s">
        <v>134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140</v>
      </c>
      <c r="BM156" s="228" t="s">
        <v>220</v>
      </c>
    </row>
    <row r="157" s="2" customFormat="1" ht="16.5" customHeight="1">
      <c r="A157" s="35"/>
      <c r="B157" s="36"/>
      <c r="C157" s="235" t="s">
        <v>221</v>
      </c>
      <c r="D157" s="235" t="s">
        <v>198</v>
      </c>
      <c r="E157" s="236" t="s">
        <v>222</v>
      </c>
      <c r="F157" s="237" t="s">
        <v>223</v>
      </c>
      <c r="G157" s="238" t="s">
        <v>208</v>
      </c>
      <c r="H157" s="239">
        <v>1</v>
      </c>
      <c r="I157" s="240"/>
      <c r="J157" s="241">
        <f>ROUND(I157*H157,2)</f>
        <v>0</v>
      </c>
      <c r="K157" s="242"/>
      <c r="L157" s="243"/>
      <c r="M157" s="244" t="s">
        <v>1</v>
      </c>
      <c r="N157" s="245" t="s">
        <v>38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172</v>
      </c>
      <c r="AT157" s="228" t="s">
        <v>198</v>
      </c>
      <c r="AU157" s="228" t="s">
        <v>83</v>
      </c>
      <c r="AY157" s="14" t="s">
        <v>134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140</v>
      </c>
      <c r="BM157" s="228" t="s">
        <v>224</v>
      </c>
    </row>
    <row r="158" s="2" customFormat="1" ht="16.5" customHeight="1">
      <c r="A158" s="35"/>
      <c r="B158" s="36"/>
      <c r="C158" s="235" t="s">
        <v>225</v>
      </c>
      <c r="D158" s="235" t="s">
        <v>198</v>
      </c>
      <c r="E158" s="236" t="s">
        <v>226</v>
      </c>
      <c r="F158" s="237" t="s">
        <v>227</v>
      </c>
      <c r="G158" s="238" t="s">
        <v>208</v>
      </c>
      <c r="H158" s="239">
        <v>1</v>
      </c>
      <c r="I158" s="240"/>
      <c r="J158" s="241">
        <f>ROUND(I158*H158,2)</f>
        <v>0</v>
      </c>
      <c r="K158" s="242"/>
      <c r="L158" s="243"/>
      <c r="M158" s="244" t="s">
        <v>1</v>
      </c>
      <c r="N158" s="24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172</v>
      </c>
      <c r="AT158" s="228" t="s">
        <v>198</v>
      </c>
      <c r="AU158" s="228" t="s">
        <v>83</v>
      </c>
      <c r="AY158" s="14" t="s">
        <v>134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140</v>
      </c>
      <c r="BM158" s="228" t="s">
        <v>228</v>
      </c>
    </row>
    <row r="159" s="2" customFormat="1" ht="16.5" customHeight="1">
      <c r="A159" s="35"/>
      <c r="B159" s="36"/>
      <c r="C159" s="235" t="s">
        <v>229</v>
      </c>
      <c r="D159" s="235" t="s">
        <v>198</v>
      </c>
      <c r="E159" s="236" t="s">
        <v>230</v>
      </c>
      <c r="F159" s="237" t="s">
        <v>231</v>
      </c>
      <c r="G159" s="238" t="s">
        <v>208</v>
      </c>
      <c r="H159" s="239">
        <v>1</v>
      </c>
      <c r="I159" s="240"/>
      <c r="J159" s="241">
        <f>ROUND(I159*H159,2)</f>
        <v>0</v>
      </c>
      <c r="K159" s="242"/>
      <c r="L159" s="243"/>
      <c r="M159" s="244" t="s">
        <v>1</v>
      </c>
      <c r="N159" s="24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172</v>
      </c>
      <c r="AT159" s="228" t="s">
        <v>198</v>
      </c>
      <c r="AU159" s="228" t="s">
        <v>83</v>
      </c>
      <c r="AY159" s="14" t="s">
        <v>134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140</v>
      </c>
      <c r="BM159" s="228" t="s">
        <v>232</v>
      </c>
    </row>
    <row r="160" s="2" customFormat="1" ht="16.5" customHeight="1">
      <c r="A160" s="35"/>
      <c r="B160" s="36"/>
      <c r="C160" s="235" t="s">
        <v>7</v>
      </c>
      <c r="D160" s="235" t="s">
        <v>198</v>
      </c>
      <c r="E160" s="236" t="s">
        <v>233</v>
      </c>
      <c r="F160" s="237" t="s">
        <v>234</v>
      </c>
      <c r="G160" s="238" t="s">
        <v>208</v>
      </c>
      <c r="H160" s="239">
        <v>1</v>
      </c>
      <c r="I160" s="240"/>
      <c r="J160" s="241">
        <f>ROUND(I160*H160,2)</f>
        <v>0</v>
      </c>
      <c r="K160" s="242"/>
      <c r="L160" s="243"/>
      <c r="M160" s="244" t="s">
        <v>1</v>
      </c>
      <c r="N160" s="24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172</v>
      </c>
      <c r="AT160" s="228" t="s">
        <v>198</v>
      </c>
      <c r="AU160" s="228" t="s">
        <v>83</v>
      </c>
      <c r="AY160" s="14" t="s">
        <v>134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140</v>
      </c>
      <c r="BM160" s="228" t="s">
        <v>235</v>
      </c>
    </row>
    <row r="161" s="2" customFormat="1" ht="24.15" customHeight="1">
      <c r="A161" s="35"/>
      <c r="B161" s="36"/>
      <c r="C161" s="235" t="s">
        <v>236</v>
      </c>
      <c r="D161" s="235" t="s">
        <v>198</v>
      </c>
      <c r="E161" s="236" t="s">
        <v>237</v>
      </c>
      <c r="F161" s="237" t="s">
        <v>238</v>
      </c>
      <c r="G161" s="238" t="s">
        <v>208</v>
      </c>
      <c r="H161" s="239">
        <v>2</v>
      </c>
      <c r="I161" s="240"/>
      <c r="J161" s="241">
        <f>ROUND(I161*H161,2)</f>
        <v>0</v>
      </c>
      <c r="K161" s="242"/>
      <c r="L161" s="243"/>
      <c r="M161" s="244" t="s">
        <v>1</v>
      </c>
      <c r="N161" s="245" t="s">
        <v>38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172</v>
      </c>
      <c r="AT161" s="228" t="s">
        <v>198</v>
      </c>
      <c r="AU161" s="228" t="s">
        <v>83</v>
      </c>
      <c r="AY161" s="14" t="s">
        <v>134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140</v>
      </c>
      <c r="BM161" s="228" t="s">
        <v>239</v>
      </c>
    </row>
    <row r="162" s="2" customFormat="1" ht="16.5" customHeight="1">
      <c r="A162" s="35"/>
      <c r="B162" s="36"/>
      <c r="C162" s="235" t="s">
        <v>240</v>
      </c>
      <c r="D162" s="235" t="s">
        <v>198</v>
      </c>
      <c r="E162" s="236" t="s">
        <v>241</v>
      </c>
      <c r="F162" s="237" t="s">
        <v>242</v>
      </c>
      <c r="G162" s="238" t="s">
        <v>208</v>
      </c>
      <c r="H162" s="239">
        <v>1</v>
      </c>
      <c r="I162" s="240"/>
      <c r="J162" s="241">
        <f>ROUND(I162*H162,2)</f>
        <v>0</v>
      </c>
      <c r="K162" s="242"/>
      <c r="L162" s="243"/>
      <c r="M162" s="244" t="s">
        <v>1</v>
      </c>
      <c r="N162" s="245" t="s">
        <v>38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172</v>
      </c>
      <c r="AT162" s="228" t="s">
        <v>198</v>
      </c>
      <c r="AU162" s="228" t="s">
        <v>83</v>
      </c>
      <c r="AY162" s="14" t="s">
        <v>134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140</v>
      </c>
      <c r="BM162" s="228" t="s">
        <v>243</v>
      </c>
    </row>
    <row r="163" s="2" customFormat="1" ht="16.5" customHeight="1">
      <c r="A163" s="35"/>
      <c r="B163" s="36"/>
      <c r="C163" s="235" t="s">
        <v>244</v>
      </c>
      <c r="D163" s="235" t="s">
        <v>198</v>
      </c>
      <c r="E163" s="236" t="s">
        <v>245</v>
      </c>
      <c r="F163" s="237" t="s">
        <v>231</v>
      </c>
      <c r="G163" s="238" t="s">
        <v>208</v>
      </c>
      <c r="H163" s="239">
        <v>1</v>
      </c>
      <c r="I163" s="240"/>
      <c r="J163" s="241">
        <f>ROUND(I163*H163,2)</f>
        <v>0</v>
      </c>
      <c r="K163" s="242"/>
      <c r="L163" s="243"/>
      <c r="M163" s="244" t="s">
        <v>1</v>
      </c>
      <c r="N163" s="24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172</v>
      </c>
      <c r="AT163" s="228" t="s">
        <v>198</v>
      </c>
      <c r="AU163" s="228" t="s">
        <v>83</v>
      </c>
      <c r="AY163" s="14" t="s">
        <v>134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81</v>
      </c>
      <c r="BK163" s="229">
        <f>ROUND(I163*H163,2)</f>
        <v>0</v>
      </c>
      <c r="BL163" s="14" t="s">
        <v>140</v>
      </c>
      <c r="BM163" s="228" t="s">
        <v>246</v>
      </c>
    </row>
    <row r="164" s="2" customFormat="1" ht="16.5" customHeight="1">
      <c r="A164" s="35"/>
      <c r="B164" s="36"/>
      <c r="C164" s="235" t="s">
        <v>247</v>
      </c>
      <c r="D164" s="235" t="s">
        <v>198</v>
      </c>
      <c r="E164" s="236" t="s">
        <v>248</v>
      </c>
      <c r="F164" s="237" t="s">
        <v>234</v>
      </c>
      <c r="G164" s="238" t="s">
        <v>208</v>
      </c>
      <c r="H164" s="239">
        <v>1</v>
      </c>
      <c r="I164" s="240"/>
      <c r="J164" s="241">
        <f>ROUND(I164*H164,2)</f>
        <v>0</v>
      </c>
      <c r="K164" s="242"/>
      <c r="L164" s="243"/>
      <c r="M164" s="244" t="s">
        <v>1</v>
      </c>
      <c r="N164" s="245" t="s">
        <v>38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172</v>
      </c>
      <c r="AT164" s="228" t="s">
        <v>198</v>
      </c>
      <c r="AU164" s="228" t="s">
        <v>83</v>
      </c>
      <c r="AY164" s="14" t="s">
        <v>134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140</v>
      </c>
      <c r="BM164" s="228" t="s">
        <v>249</v>
      </c>
    </row>
    <row r="165" s="2" customFormat="1" ht="24.15" customHeight="1">
      <c r="A165" s="35"/>
      <c r="B165" s="36"/>
      <c r="C165" s="235" t="s">
        <v>250</v>
      </c>
      <c r="D165" s="235" t="s">
        <v>198</v>
      </c>
      <c r="E165" s="236" t="s">
        <v>251</v>
      </c>
      <c r="F165" s="237" t="s">
        <v>238</v>
      </c>
      <c r="G165" s="238" t="s">
        <v>208</v>
      </c>
      <c r="H165" s="239">
        <v>1</v>
      </c>
      <c r="I165" s="240"/>
      <c r="J165" s="241">
        <f>ROUND(I165*H165,2)</f>
        <v>0</v>
      </c>
      <c r="K165" s="242"/>
      <c r="L165" s="243"/>
      <c r="M165" s="244" t="s">
        <v>1</v>
      </c>
      <c r="N165" s="245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172</v>
      </c>
      <c r="AT165" s="228" t="s">
        <v>198</v>
      </c>
      <c r="AU165" s="228" t="s">
        <v>83</v>
      </c>
      <c r="AY165" s="14" t="s">
        <v>134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81</v>
      </c>
      <c r="BK165" s="229">
        <f>ROUND(I165*H165,2)</f>
        <v>0</v>
      </c>
      <c r="BL165" s="14" t="s">
        <v>140</v>
      </c>
      <c r="BM165" s="228" t="s">
        <v>252</v>
      </c>
    </row>
    <row r="166" s="2" customFormat="1" ht="16.5" customHeight="1">
      <c r="A166" s="35"/>
      <c r="B166" s="36"/>
      <c r="C166" s="235" t="s">
        <v>253</v>
      </c>
      <c r="D166" s="235" t="s">
        <v>198</v>
      </c>
      <c r="E166" s="236" t="s">
        <v>254</v>
      </c>
      <c r="F166" s="237" t="s">
        <v>255</v>
      </c>
      <c r="G166" s="238" t="s">
        <v>208</v>
      </c>
      <c r="H166" s="239">
        <v>1</v>
      </c>
      <c r="I166" s="240"/>
      <c r="J166" s="241">
        <f>ROUND(I166*H166,2)</f>
        <v>0</v>
      </c>
      <c r="K166" s="242"/>
      <c r="L166" s="243"/>
      <c r="M166" s="244" t="s">
        <v>1</v>
      </c>
      <c r="N166" s="245" t="s">
        <v>38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172</v>
      </c>
      <c r="AT166" s="228" t="s">
        <v>198</v>
      </c>
      <c r="AU166" s="228" t="s">
        <v>83</v>
      </c>
      <c r="AY166" s="14" t="s">
        <v>134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81</v>
      </c>
      <c r="BK166" s="229">
        <f>ROUND(I166*H166,2)</f>
        <v>0</v>
      </c>
      <c r="BL166" s="14" t="s">
        <v>140</v>
      </c>
      <c r="BM166" s="228" t="s">
        <v>256</v>
      </c>
    </row>
    <row r="167" s="2" customFormat="1" ht="16.5" customHeight="1">
      <c r="A167" s="35"/>
      <c r="B167" s="36"/>
      <c r="C167" s="235" t="s">
        <v>257</v>
      </c>
      <c r="D167" s="235" t="s">
        <v>198</v>
      </c>
      <c r="E167" s="236" t="s">
        <v>258</v>
      </c>
      <c r="F167" s="237" t="s">
        <v>259</v>
      </c>
      <c r="G167" s="238" t="s">
        <v>208</v>
      </c>
      <c r="H167" s="239">
        <v>5</v>
      </c>
      <c r="I167" s="240"/>
      <c r="J167" s="241">
        <f>ROUND(I167*H167,2)</f>
        <v>0</v>
      </c>
      <c r="K167" s="242"/>
      <c r="L167" s="243"/>
      <c r="M167" s="244" t="s">
        <v>1</v>
      </c>
      <c r="N167" s="245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172</v>
      </c>
      <c r="AT167" s="228" t="s">
        <v>198</v>
      </c>
      <c r="AU167" s="228" t="s">
        <v>83</v>
      </c>
      <c r="AY167" s="14" t="s">
        <v>134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140</v>
      </c>
      <c r="BM167" s="228" t="s">
        <v>260</v>
      </c>
    </row>
    <row r="168" s="2" customFormat="1" ht="24.15" customHeight="1">
      <c r="A168" s="35"/>
      <c r="B168" s="36"/>
      <c r="C168" s="235" t="s">
        <v>261</v>
      </c>
      <c r="D168" s="235" t="s">
        <v>198</v>
      </c>
      <c r="E168" s="236" t="s">
        <v>262</v>
      </c>
      <c r="F168" s="237" t="s">
        <v>263</v>
      </c>
      <c r="G168" s="238" t="s">
        <v>208</v>
      </c>
      <c r="H168" s="239">
        <v>1</v>
      </c>
      <c r="I168" s="240"/>
      <c r="J168" s="241">
        <f>ROUND(I168*H168,2)</f>
        <v>0</v>
      </c>
      <c r="K168" s="242"/>
      <c r="L168" s="243"/>
      <c r="M168" s="244" t="s">
        <v>1</v>
      </c>
      <c r="N168" s="245" t="s">
        <v>38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172</v>
      </c>
      <c r="AT168" s="228" t="s">
        <v>198</v>
      </c>
      <c r="AU168" s="228" t="s">
        <v>83</v>
      </c>
      <c r="AY168" s="14" t="s">
        <v>134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81</v>
      </c>
      <c r="BK168" s="229">
        <f>ROUND(I168*H168,2)</f>
        <v>0</v>
      </c>
      <c r="BL168" s="14" t="s">
        <v>140</v>
      </c>
      <c r="BM168" s="228" t="s">
        <v>264</v>
      </c>
    </row>
    <row r="169" s="2" customFormat="1" ht="16.5" customHeight="1">
      <c r="A169" s="35"/>
      <c r="B169" s="36"/>
      <c r="C169" s="235" t="s">
        <v>265</v>
      </c>
      <c r="D169" s="235" t="s">
        <v>198</v>
      </c>
      <c r="E169" s="236" t="s">
        <v>266</v>
      </c>
      <c r="F169" s="237" t="s">
        <v>267</v>
      </c>
      <c r="G169" s="238" t="s">
        <v>208</v>
      </c>
      <c r="H169" s="239">
        <v>1</v>
      </c>
      <c r="I169" s="240"/>
      <c r="J169" s="241">
        <f>ROUND(I169*H169,2)</f>
        <v>0</v>
      </c>
      <c r="K169" s="242"/>
      <c r="L169" s="243"/>
      <c r="M169" s="244" t="s">
        <v>1</v>
      </c>
      <c r="N169" s="245" t="s">
        <v>38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172</v>
      </c>
      <c r="AT169" s="228" t="s">
        <v>198</v>
      </c>
      <c r="AU169" s="228" t="s">
        <v>83</v>
      </c>
      <c r="AY169" s="14" t="s">
        <v>134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81</v>
      </c>
      <c r="BK169" s="229">
        <f>ROUND(I169*H169,2)</f>
        <v>0</v>
      </c>
      <c r="BL169" s="14" t="s">
        <v>140</v>
      </c>
      <c r="BM169" s="228" t="s">
        <v>268</v>
      </c>
    </row>
    <row r="170" s="2" customFormat="1" ht="16.5" customHeight="1">
      <c r="A170" s="35"/>
      <c r="B170" s="36"/>
      <c r="C170" s="235" t="s">
        <v>269</v>
      </c>
      <c r="D170" s="235" t="s">
        <v>198</v>
      </c>
      <c r="E170" s="236" t="s">
        <v>270</v>
      </c>
      <c r="F170" s="237" t="s">
        <v>271</v>
      </c>
      <c r="G170" s="238" t="s">
        <v>208</v>
      </c>
      <c r="H170" s="239">
        <v>1</v>
      </c>
      <c r="I170" s="240"/>
      <c r="J170" s="241">
        <f>ROUND(I170*H170,2)</f>
        <v>0</v>
      </c>
      <c r="K170" s="242"/>
      <c r="L170" s="243"/>
      <c r="M170" s="244" t="s">
        <v>1</v>
      </c>
      <c r="N170" s="245" t="s">
        <v>38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172</v>
      </c>
      <c r="AT170" s="228" t="s">
        <v>198</v>
      </c>
      <c r="AU170" s="228" t="s">
        <v>83</v>
      </c>
      <c r="AY170" s="14" t="s">
        <v>134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81</v>
      </c>
      <c r="BK170" s="229">
        <f>ROUND(I170*H170,2)</f>
        <v>0</v>
      </c>
      <c r="BL170" s="14" t="s">
        <v>140</v>
      </c>
      <c r="BM170" s="228" t="s">
        <v>272</v>
      </c>
    </row>
    <row r="171" s="2" customFormat="1" ht="16.5" customHeight="1">
      <c r="A171" s="35"/>
      <c r="B171" s="36"/>
      <c r="C171" s="235" t="s">
        <v>202</v>
      </c>
      <c r="D171" s="235" t="s">
        <v>198</v>
      </c>
      <c r="E171" s="236" t="s">
        <v>273</v>
      </c>
      <c r="F171" s="237" t="s">
        <v>234</v>
      </c>
      <c r="G171" s="238" t="s">
        <v>208</v>
      </c>
      <c r="H171" s="239">
        <v>1</v>
      </c>
      <c r="I171" s="240"/>
      <c r="J171" s="241">
        <f>ROUND(I171*H171,2)</f>
        <v>0</v>
      </c>
      <c r="K171" s="242"/>
      <c r="L171" s="243"/>
      <c r="M171" s="244" t="s">
        <v>1</v>
      </c>
      <c r="N171" s="245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172</v>
      </c>
      <c r="AT171" s="228" t="s">
        <v>198</v>
      </c>
      <c r="AU171" s="228" t="s">
        <v>83</v>
      </c>
      <c r="AY171" s="14" t="s">
        <v>134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140</v>
      </c>
      <c r="BM171" s="228" t="s">
        <v>274</v>
      </c>
    </row>
    <row r="172" s="2" customFormat="1" ht="16.5" customHeight="1">
      <c r="A172" s="35"/>
      <c r="B172" s="36"/>
      <c r="C172" s="235" t="s">
        <v>275</v>
      </c>
      <c r="D172" s="235" t="s">
        <v>198</v>
      </c>
      <c r="E172" s="236" t="s">
        <v>276</v>
      </c>
      <c r="F172" s="237" t="s">
        <v>277</v>
      </c>
      <c r="G172" s="238" t="s">
        <v>208</v>
      </c>
      <c r="H172" s="239">
        <v>1</v>
      </c>
      <c r="I172" s="240"/>
      <c r="J172" s="241">
        <f>ROUND(I172*H172,2)</f>
        <v>0</v>
      </c>
      <c r="K172" s="242"/>
      <c r="L172" s="243"/>
      <c r="M172" s="244" t="s">
        <v>1</v>
      </c>
      <c r="N172" s="245" t="s">
        <v>38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172</v>
      </c>
      <c r="AT172" s="228" t="s">
        <v>198</v>
      </c>
      <c r="AU172" s="228" t="s">
        <v>83</v>
      </c>
      <c r="AY172" s="14" t="s">
        <v>134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81</v>
      </c>
      <c r="BK172" s="229">
        <f>ROUND(I172*H172,2)</f>
        <v>0</v>
      </c>
      <c r="BL172" s="14" t="s">
        <v>140</v>
      </c>
      <c r="BM172" s="228" t="s">
        <v>278</v>
      </c>
    </row>
    <row r="173" s="2" customFormat="1" ht="16.5" customHeight="1">
      <c r="A173" s="35"/>
      <c r="B173" s="36"/>
      <c r="C173" s="235" t="s">
        <v>279</v>
      </c>
      <c r="D173" s="235" t="s">
        <v>198</v>
      </c>
      <c r="E173" s="236" t="s">
        <v>280</v>
      </c>
      <c r="F173" s="237" t="s">
        <v>281</v>
      </c>
      <c r="G173" s="238" t="s">
        <v>208</v>
      </c>
      <c r="H173" s="239">
        <v>1</v>
      </c>
      <c r="I173" s="240"/>
      <c r="J173" s="241">
        <f>ROUND(I173*H173,2)</f>
        <v>0</v>
      </c>
      <c r="K173" s="242"/>
      <c r="L173" s="243"/>
      <c r="M173" s="244" t="s">
        <v>1</v>
      </c>
      <c r="N173" s="245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172</v>
      </c>
      <c r="AT173" s="228" t="s">
        <v>198</v>
      </c>
      <c r="AU173" s="228" t="s">
        <v>83</v>
      </c>
      <c r="AY173" s="14" t="s">
        <v>134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140</v>
      </c>
      <c r="BM173" s="228" t="s">
        <v>282</v>
      </c>
    </row>
    <row r="174" s="2" customFormat="1" ht="16.5" customHeight="1">
      <c r="A174" s="35"/>
      <c r="B174" s="36"/>
      <c r="C174" s="235" t="s">
        <v>283</v>
      </c>
      <c r="D174" s="235" t="s">
        <v>198</v>
      </c>
      <c r="E174" s="236" t="s">
        <v>284</v>
      </c>
      <c r="F174" s="237" t="s">
        <v>285</v>
      </c>
      <c r="G174" s="238" t="s">
        <v>208</v>
      </c>
      <c r="H174" s="239">
        <v>1</v>
      </c>
      <c r="I174" s="240"/>
      <c r="J174" s="241">
        <f>ROUND(I174*H174,2)</f>
        <v>0</v>
      </c>
      <c r="K174" s="242"/>
      <c r="L174" s="243"/>
      <c r="M174" s="244" t="s">
        <v>1</v>
      </c>
      <c r="N174" s="245" t="s">
        <v>38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172</v>
      </c>
      <c r="AT174" s="228" t="s">
        <v>198</v>
      </c>
      <c r="AU174" s="228" t="s">
        <v>83</v>
      </c>
      <c r="AY174" s="14" t="s">
        <v>134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81</v>
      </c>
      <c r="BK174" s="229">
        <f>ROUND(I174*H174,2)</f>
        <v>0</v>
      </c>
      <c r="BL174" s="14" t="s">
        <v>140</v>
      </c>
      <c r="BM174" s="228" t="s">
        <v>286</v>
      </c>
    </row>
    <row r="175" s="2" customFormat="1" ht="24.15" customHeight="1">
      <c r="A175" s="35"/>
      <c r="B175" s="36"/>
      <c r="C175" s="235" t="s">
        <v>287</v>
      </c>
      <c r="D175" s="235" t="s">
        <v>198</v>
      </c>
      <c r="E175" s="236" t="s">
        <v>288</v>
      </c>
      <c r="F175" s="237" t="s">
        <v>289</v>
      </c>
      <c r="G175" s="238" t="s">
        <v>208</v>
      </c>
      <c r="H175" s="239">
        <v>1</v>
      </c>
      <c r="I175" s="240"/>
      <c r="J175" s="241">
        <f>ROUND(I175*H175,2)</f>
        <v>0</v>
      </c>
      <c r="K175" s="242"/>
      <c r="L175" s="243"/>
      <c r="M175" s="244" t="s">
        <v>1</v>
      </c>
      <c r="N175" s="245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172</v>
      </c>
      <c r="AT175" s="228" t="s">
        <v>198</v>
      </c>
      <c r="AU175" s="228" t="s">
        <v>83</v>
      </c>
      <c r="AY175" s="14" t="s">
        <v>134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81</v>
      </c>
      <c r="BK175" s="229">
        <f>ROUND(I175*H175,2)</f>
        <v>0</v>
      </c>
      <c r="BL175" s="14" t="s">
        <v>140</v>
      </c>
      <c r="BM175" s="228" t="s">
        <v>290</v>
      </c>
    </row>
    <row r="176" s="2" customFormat="1" ht="16.5" customHeight="1">
      <c r="A176" s="35"/>
      <c r="B176" s="36"/>
      <c r="C176" s="235" t="s">
        <v>291</v>
      </c>
      <c r="D176" s="235" t="s">
        <v>198</v>
      </c>
      <c r="E176" s="236" t="s">
        <v>292</v>
      </c>
      <c r="F176" s="237" t="s">
        <v>293</v>
      </c>
      <c r="G176" s="238" t="s">
        <v>208</v>
      </c>
      <c r="H176" s="239">
        <v>21</v>
      </c>
      <c r="I176" s="240"/>
      <c r="J176" s="241">
        <f>ROUND(I176*H176,2)</f>
        <v>0</v>
      </c>
      <c r="K176" s="242"/>
      <c r="L176" s="243"/>
      <c r="M176" s="244" t="s">
        <v>1</v>
      </c>
      <c r="N176" s="245" t="s">
        <v>38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172</v>
      </c>
      <c r="AT176" s="228" t="s">
        <v>198</v>
      </c>
      <c r="AU176" s="228" t="s">
        <v>83</v>
      </c>
      <c r="AY176" s="14" t="s">
        <v>134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81</v>
      </c>
      <c r="BK176" s="229">
        <f>ROUND(I176*H176,2)</f>
        <v>0</v>
      </c>
      <c r="BL176" s="14" t="s">
        <v>140</v>
      </c>
      <c r="BM176" s="228" t="s">
        <v>294</v>
      </c>
    </row>
    <row r="177" s="2" customFormat="1" ht="16.5" customHeight="1">
      <c r="A177" s="35"/>
      <c r="B177" s="36"/>
      <c r="C177" s="235" t="s">
        <v>295</v>
      </c>
      <c r="D177" s="235" t="s">
        <v>198</v>
      </c>
      <c r="E177" s="236" t="s">
        <v>296</v>
      </c>
      <c r="F177" s="237" t="s">
        <v>231</v>
      </c>
      <c r="G177" s="238" t="s">
        <v>208</v>
      </c>
      <c r="H177" s="239">
        <v>1</v>
      </c>
      <c r="I177" s="240"/>
      <c r="J177" s="241">
        <f>ROUND(I177*H177,2)</f>
        <v>0</v>
      </c>
      <c r="K177" s="242"/>
      <c r="L177" s="243"/>
      <c r="M177" s="244" t="s">
        <v>1</v>
      </c>
      <c r="N177" s="245" t="s">
        <v>38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172</v>
      </c>
      <c r="AT177" s="228" t="s">
        <v>198</v>
      </c>
      <c r="AU177" s="228" t="s">
        <v>83</v>
      </c>
      <c r="AY177" s="14" t="s">
        <v>134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81</v>
      </c>
      <c r="BK177" s="229">
        <f>ROUND(I177*H177,2)</f>
        <v>0</v>
      </c>
      <c r="BL177" s="14" t="s">
        <v>140</v>
      </c>
      <c r="BM177" s="228" t="s">
        <v>297</v>
      </c>
    </row>
    <row r="178" s="2" customFormat="1" ht="16.5" customHeight="1">
      <c r="A178" s="35"/>
      <c r="B178" s="36"/>
      <c r="C178" s="235" t="s">
        <v>298</v>
      </c>
      <c r="D178" s="235" t="s">
        <v>198</v>
      </c>
      <c r="E178" s="236" t="s">
        <v>299</v>
      </c>
      <c r="F178" s="237" t="s">
        <v>300</v>
      </c>
      <c r="G178" s="238" t="s">
        <v>208</v>
      </c>
      <c r="H178" s="239">
        <v>1</v>
      </c>
      <c r="I178" s="240"/>
      <c r="J178" s="241">
        <f>ROUND(I178*H178,2)</f>
        <v>0</v>
      </c>
      <c r="K178" s="242"/>
      <c r="L178" s="243"/>
      <c r="M178" s="244" t="s">
        <v>1</v>
      </c>
      <c r="N178" s="245" t="s">
        <v>38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172</v>
      </c>
      <c r="AT178" s="228" t="s">
        <v>198</v>
      </c>
      <c r="AU178" s="228" t="s">
        <v>83</v>
      </c>
      <c r="AY178" s="14" t="s">
        <v>134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81</v>
      </c>
      <c r="BK178" s="229">
        <f>ROUND(I178*H178,2)</f>
        <v>0</v>
      </c>
      <c r="BL178" s="14" t="s">
        <v>140</v>
      </c>
      <c r="BM178" s="228" t="s">
        <v>301</v>
      </c>
    </row>
    <row r="179" s="2" customFormat="1" ht="16.5" customHeight="1">
      <c r="A179" s="35"/>
      <c r="B179" s="36"/>
      <c r="C179" s="235" t="s">
        <v>302</v>
      </c>
      <c r="D179" s="235" t="s">
        <v>198</v>
      </c>
      <c r="E179" s="236" t="s">
        <v>303</v>
      </c>
      <c r="F179" s="237" t="s">
        <v>304</v>
      </c>
      <c r="G179" s="238" t="s">
        <v>208</v>
      </c>
      <c r="H179" s="239">
        <v>1</v>
      </c>
      <c r="I179" s="240"/>
      <c r="J179" s="241">
        <f>ROUND(I179*H179,2)</f>
        <v>0</v>
      </c>
      <c r="K179" s="242"/>
      <c r="L179" s="243"/>
      <c r="M179" s="244" t="s">
        <v>1</v>
      </c>
      <c r="N179" s="245" t="s">
        <v>38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172</v>
      </c>
      <c r="AT179" s="228" t="s">
        <v>198</v>
      </c>
      <c r="AU179" s="228" t="s">
        <v>83</v>
      </c>
      <c r="AY179" s="14" t="s">
        <v>134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81</v>
      </c>
      <c r="BK179" s="229">
        <f>ROUND(I179*H179,2)</f>
        <v>0</v>
      </c>
      <c r="BL179" s="14" t="s">
        <v>140</v>
      </c>
      <c r="BM179" s="228" t="s">
        <v>305</v>
      </c>
    </row>
    <row r="180" s="2" customFormat="1" ht="16.5" customHeight="1">
      <c r="A180" s="35"/>
      <c r="B180" s="36"/>
      <c r="C180" s="235" t="s">
        <v>306</v>
      </c>
      <c r="D180" s="235" t="s">
        <v>198</v>
      </c>
      <c r="E180" s="236" t="s">
        <v>307</v>
      </c>
      <c r="F180" s="237" t="s">
        <v>308</v>
      </c>
      <c r="G180" s="238" t="s">
        <v>208</v>
      </c>
      <c r="H180" s="239">
        <v>1</v>
      </c>
      <c r="I180" s="240"/>
      <c r="J180" s="241">
        <f>ROUND(I180*H180,2)</f>
        <v>0</v>
      </c>
      <c r="K180" s="242"/>
      <c r="L180" s="243"/>
      <c r="M180" s="244" t="s">
        <v>1</v>
      </c>
      <c r="N180" s="245" t="s">
        <v>38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172</v>
      </c>
      <c r="AT180" s="228" t="s">
        <v>198</v>
      </c>
      <c r="AU180" s="228" t="s">
        <v>83</v>
      </c>
      <c r="AY180" s="14" t="s">
        <v>134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81</v>
      </c>
      <c r="BK180" s="229">
        <f>ROUND(I180*H180,2)</f>
        <v>0</v>
      </c>
      <c r="BL180" s="14" t="s">
        <v>140</v>
      </c>
      <c r="BM180" s="228" t="s">
        <v>309</v>
      </c>
    </row>
    <row r="181" s="2" customFormat="1" ht="16.5" customHeight="1">
      <c r="A181" s="35"/>
      <c r="B181" s="36"/>
      <c r="C181" s="235" t="s">
        <v>310</v>
      </c>
      <c r="D181" s="235" t="s">
        <v>198</v>
      </c>
      <c r="E181" s="236" t="s">
        <v>311</v>
      </c>
      <c r="F181" s="237" t="s">
        <v>312</v>
      </c>
      <c r="G181" s="238" t="s">
        <v>208</v>
      </c>
      <c r="H181" s="239">
        <v>6</v>
      </c>
      <c r="I181" s="240"/>
      <c r="J181" s="241">
        <f>ROUND(I181*H181,2)</f>
        <v>0</v>
      </c>
      <c r="K181" s="242"/>
      <c r="L181" s="243"/>
      <c r="M181" s="244" t="s">
        <v>1</v>
      </c>
      <c r="N181" s="245" t="s">
        <v>38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172</v>
      </c>
      <c r="AT181" s="228" t="s">
        <v>198</v>
      </c>
      <c r="AU181" s="228" t="s">
        <v>83</v>
      </c>
      <c r="AY181" s="14" t="s">
        <v>134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81</v>
      </c>
      <c r="BK181" s="229">
        <f>ROUND(I181*H181,2)</f>
        <v>0</v>
      </c>
      <c r="BL181" s="14" t="s">
        <v>140</v>
      </c>
      <c r="BM181" s="228" t="s">
        <v>313</v>
      </c>
    </row>
    <row r="182" s="2" customFormat="1" ht="16.5" customHeight="1">
      <c r="A182" s="35"/>
      <c r="B182" s="36"/>
      <c r="C182" s="235" t="s">
        <v>314</v>
      </c>
      <c r="D182" s="235" t="s">
        <v>198</v>
      </c>
      <c r="E182" s="236" t="s">
        <v>315</v>
      </c>
      <c r="F182" s="237" t="s">
        <v>316</v>
      </c>
      <c r="G182" s="238" t="s">
        <v>208</v>
      </c>
      <c r="H182" s="239">
        <v>6</v>
      </c>
      <c r="I182" s="240"/>
      <c r="J182" s="241">
        <f>ROUND(I182*H182,2)</f>
        <v>0</v>
      </c>
      <c r="K182" s="242"/>
      <c r="L182" s="243"/>
      <c r="M182" s="244" t="s">
        <v>1</v>
      </c>
      <c r="N182" s="245" t="s">
        <v>38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172</v>
      </c>
      <c r="AT182" s="228" t="s">
        <v>198</v>
      </c>
      <c r="AU182" s="228" t="s">
        <v>83</v>
      </c>
      <c r="AY182" s="14" t="s">
        <v>134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81</v>
      </c>
      <c r="BK182" s="229">
        <f>ROUND(I182*H182,2)</f>
        <v>0</v>
      </c>
      <c r="BL182" s="14" t="s">
        <v>140</v>
      </c>
      <c r="BM182" s="228" t="s">
        <v>317</v>
      </c>
    </row>
    <row r="183" s="2" customFormat="1" ht="16.5" customHeight="1">
      <c r="A183" s="35"/>
      <c r="B183" s="36"/>
      <c r="C183" s="235" t="s">
        <v>318</v>
      </c>
      <c r="D183" s="235" t="s">
        <v>198</v>
      </c>
      <c r="E183" s="236" t="s">
        <v>319</v>
      </c>
      <c r="F183" s="237" t="s">
        <v>320</v>
      </c>
      <c r="G183" s="238" t="s">
        <v>208</v>
      </c>
      <c r="H183" s="239">
        <v>38</v>
      </c>
      <c r="I183" s="240"/>
      <c r="J183" s="241">
        <f>ROUND(I183*H183,2)</f>
        <v>0</v>
      </c>
      <c r="K183" s="242"/>
      <c r="L183" s="243"/>
      <c r="M183" s="244" t="s">
        <v>1</v>
      </c>
      <c r="N183" s="245" t="s">
        <v>38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172</v>
      </c>
      <c r="AT183" s="228" t="s">
        <v>198</v>
      </c>
      <c r="AU183" s="228" t="s">
        <v>83</v>
      </c>
      <c r="AY183" s="14" t="s">
        <v>134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81</v>
      </c>
      <c r="BK183" s="229">
        <f>ROUND(I183*H183,2)</f>
        <v>0</v>
      </c>
      <c r="BL183" s="14" t="s">
        <v>140</v>
      </c>
      <c r="BM183" s="228" t="s">
        <v>321</v>
      </c>
    </row>
    <row r="184" s="2" customFormat="1" ht="16.5" customHeight="1">
      <c r="A184" s="35"/>
      <c r="B184" s="36"/>
      <c r="C184" s="235" t="s">
        <v>322</v>
      </c>
      <c r="D184" s="235" t="s">
        <v>198</v>
      </c>
      <c r="E184" s="236" t="s">
        <v>323</v>
      </c>
      <c r="F184" s="237" t="s">
        <v>324</v>
      </c>
      <c r="G184" s="238" t="s">
        <v>208</v>
      </c>
      <c r="H184" s="239">
        <v>38</v>
      </c>
      <c r="I184" s="240"/>
      <c r="J184" s="241">
        <f>ROUND(I184*H184,2)</f>
        <v>0</v>
      </c>
      <c r="K184" s="242"/>
      <c r="L184" s="243"/>
      <c r="M184" s="244" t="s">
        <v>1</v>
      </c>
      <c r="N184" s="245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172</v>
      </c>
      <c r="AT184" s="228" t="s">
        <v>198</v>
      </c>
      <c r="AU184" s="228" t="s">
        <v>83</v>
      </c>
      <c r="AY184" s="14" t="s">
        <v>134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81</v>
      </c>
      <c r="BK184" s="229">
        <f>ROUND(I184*H184,2)</f>
        <v>0</v>
      </c>
      <c r="BL184" s="14" t="s">
        <v>140</v>
      </c>
      <c r="BM184" s="228" t="s">
        <v>325</v>
      </c>
    </row>
    <row r="185" s="2" customFormat="1" ht="16.5" customHeight="1">
      <c r="A185" s="35"/>
      <c r="B185" s="36"/>
      <c r="C185" s="235" t="s">
        <v>326</v>
      </c>
      <c r="D185" s="235" t="s">
        <v>198</v>
      </c>
      <c r="E185" s="236" t="s">
        <v>327</v>
      </c>
      <c r="F185" s="237" t="s">
        <v>328</v>
      </c>
      <c r="G185" s="238" t="s">
        <v>208</v>
      </c>
      <c r="H185" s="239">
        <v>9</v>
      </c>
      <c r="I185" s="240"/>
      <c r="J185" s="241">
        <f>ROUND(I185*H185,2)</f>
        <v>0</v>
      </c>
      <c r="K185" s="242"/>
      <c r="L185" s="243"/>
      <c r="M185" s="244" t="s">
        <v>1</v>
      </c>
      <c r="N185" s="245" t="s">
        <v>38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172</v>
      </c>
      <c r="AT185" s="228" t="s">
        <v>198</v>
      </c>
      <c r="AU185" s="228" t="s">
        <v>83</v>
      </c>
      <c r="AY185" s="14" t="s">
        <v>134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81</v>
      </c>
      <c r="BK185" s="229">
        <f>ROUND(I185*H185,2)</f>
        <v>0</v>
      </c>
      <c r="BL185" s="14" t="s">
        <v>140</v>
      </c>
      <c r="BM185" s="228" t="s">
        <v>329</v>
      </c>
    </row>
    <row r="186" s="2" customFormat="1" ht="16.5" customHeight="1">
      <c r="A186" s="35"/>
      <c r="B186" s="36"/>
      <c r="C186" s="235" t="s">
        <v>330</v>
      </c>
      <c r="D186" s="235" t="s">
        <v>198</v>
      </c>
      <c r="E186" s="236" t="s">
        <v>331</v>
      </c>
      <c r="F186" s="237" t="s">
        <v>332</v>
      </c>
      <c r="G186" s="238" t="s">
        <v>208</v>
      </c>
      <c r="H186" s="239">
        <v>10</v>
      </c>
      <c r="I186" s="240"/>
      <c r="J186" s="241">
        <f>ROUND(I186*H186,2)</f>
        <v>0</v>
      </c>
      <c r="K186" s="242"/>
      <c r="L186" s="243"/>
      <c r="M186" s="244" t="s">
        <v>1</v>
      </c>
      <c r="N186" s="245" t="s">
        <v>38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172</v>
      </c>
      <c r="AT186" s="228" t="s">
        <v>198</v>
      </c>
      <c r="AU186" s="228" t="s">
        <v>83</v>
      </c>
      <c r="AY186" s="14" t="s">
        <v>134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81</v>
      </c>
      <c r="BK186" s="229">
        <f>ROUND(I186*H186,2)</f>
        <v>0</v>
      </c>
      <c r="BL186" s="14" t="s">
        <v>140</v>
      </c>
      <c r="BM186" s="228" t="s">
        <v>333</v>
      </c>
    </row>
    <row r="187" s="2" customFormat="1" ht="16.5" customHeight="1">
      <c r="A187" s="35"/>
      <c r="B187" s="36"/>
      <c r="C187" s="216" t="s">
        <v>334</v>
      </c>
      <c r="D187" s="216" t="s">
        <v>136</v>
      </c>
      <c r="E187" s="217" t="s">
        <v>335</v>
      </c>
      <c r="F187" s="218" t="s">
        <v>336</v>
      </c>
      <c r="G187" s="219" t="s">
        <v>201</v>
      </c>
      <c r="H187" s="220">
        <v>1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38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140</v>
      </c>
      <c r="AT187" s="228" t="s">
        <v>136</v>
      </c>
      <c r="AU187" s="228" t="s">
        <v>83</v>
      </c>
      <c r="AY187" s="14" t="s">
        <v>134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81</v>
      </c>
      <c r="BK187" s="229">
        <f>ROUND(I187*H187,2)</f>
        <v>0</v>
      </c>
      <c r="BL187" s="14" t="s">
        <v>140</v>
      </c>
      <c r="BM187" s="228" t="s">
        <v>337</v>
      </c>
    </row>
    <row r="188" s="12" customFormat="1" ht="25.92" customHeight="1">
      <c r="A188" s="12"/>
      <c r="B188" s="200"/>
      <c r="C188" s="201"/>
      <c r="D188" s="202" t="s">
        <v>72</v>
      </c>
      <c r="E188" s="203" t="s">
        <v>338</v>
      </c>
      <c r="F188" s="203" t="s">
        <v>339</v>
      </c>
      <c r="G188" s="201"/>
      <c r="H188" s="201"/>
      <c r="I188" s="204"/>
      <c r="J188" s="205">
        <f>BK188</f>
        <v>0</v>
      </c>
      <c r="K188" s="201"/>
      <c r="L188" s="206"/>
      <c r="M188" s="207"/>
      <c r="N188" s="208"/>
      <c r="O188" s="208"/>
      <c r="P188" s="209">
        <f>P189+P194+P209+P268</f>
        <v>0</v>
      </c>
      <c r="Q188" s="208"/>
      <c r="R188" s="209">
        <f>R189+R194+R209+R268</f>
        <v>0.95229520000000001</v>
      </c>
      <c r="S188" s="208"/>
      <c r="T188" s="210">
        <f>T189+T194+T209+T268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83</v>
      </c>
      <c r="AT188" s="212" t="s">
        <v>72</v>
      </c>
      <c r="AU188" s="212" t="s">
        <v>73</v>
      </c>
      <c r="AY188" s="211" t="s">
        <v>134</v>
      </c>
      <c r="BK188" s="213">
        <f>BK189+BK194+BK209+BK268</f>
        <v>0</v>
      </c>
    </row>
    <row r="189" s="12" customFormat="1" ht="22.8" customHeight="1">
      <c r="A189" s="12"/>
      <c r="B189" s="200"/>
      <c r="C189" s="201"/>
      <c r="D189" s="202" t="s">
        <v>72</v>
      </c>
      <c r="E189" s="214" t="s">
        <v>340</v>
      </c>
      <c r="F189" s="214" t="s">
        <v>341</v>
      </c>
      <c r="G189" s="201"/>
      <c r="H189" s="201"/>
      <c r="I189" s="204"/>
      <c r="J189" s="215">
        <f>BK189</f>
        <v>0</v>
      </c>
      <c r="K189" s="201"/>
      <c r="L189" s="206"/>
      <c r="M189" s="207"/>
      <c r="N189" s="208"/>
      <c r="O189" s="208"/>
      <c r="P189" s="209">
        <f>SUM(P190:P193)</f>
        <v>0</v>
      </c>
      <c r="Q189" s="208"/>
      <c r="R189" s="209">
        <f>SUM(R190:R193)</f>
        <v>0.0066600000000000001</v>
      </c>
      <c r="S189" s="208"/>
      <c r="T189" s="210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1" t="s">
        <v>83</v>
      </c>
      <c r="AT189" s="212" t="s">
        <v>72</v>
      </c>
      <c r="AU189" s="212" t="s">
        <v>81</v>
      </c>
      <c r="AY189" s="211" t="s">
        <v>134</v>
      </c>
      <c r="BK189" s="213">
        <f>SUM(BK190:BK193)</f>
        <v>0</v>
      </c>
    </row>
    <row r="190" s="2" customFormat="1" ht="16.5" customHeight="1">
      <c r="A190" s="35"/>
      <c r="B190" s="36"/>
      <c r="C190" s="216" t="s">
        <v>342</v>
      </c>
      <c r="D190" s="216" t="s">
        <v>136</v>
      </c>
      <c r="E190" s="217" t="s">
        <v>343</v>
      </c>
      <c r="F190" s="218" t="s">
        <v>344</v>
      </c>
      <c r="G190" s="219" t="s">
        <v>345</v>
      </c>
      <c r="H190" s="220">
        <v>14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38</v>
      </c>
      <c r="O190" s="88"/>
      <c r="P190" s="226">
        <f>O190*H190</f>
        <v>0</v>
      </c>
      <c r="Q190" s="226">
        <v>0.00040999999999999999</v>
      </c>
      <c r="R190" s="226">
        <f>Q190*H190</f>
        <v>0.0057400000000000003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161</v>
      </c>
      <c r="AT190" s="228" t="s">
        <v>136</v>
      </c>
      <c r="AU190" s="228" t="s">
        <v>83</v>
      </c>
      <c r="AY190" s="14" t="s">
        <v>134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81</v>
      </c>
      <c r="BK190" s="229">
        <f>ROUND(I190*H190,2)</f>
        <v>0</v>
      </c>
      <c r="BL190" s="14" t="s">
        <v>161</v>
      </c>
      <c r="BM190" s="228" t="s">
        <v>346</v>
      </c>
    </row>
    <row r="191" s="2" customFormat="1" ht="21.75" customHeight="1">
      <c r="A191" s="35"/>
      <c r="B191" s="36"/>
      <c r="C191" s="216" t="s">
        <v>347</v>
      </c>
      <c r="D191" s="216" t="s">
        <v>136</v>
      </c>
      <c r="E191" s="217" t="s">
        <v>348</v>
      </c>
      <c r="F191" s="218" t="s">
        <v>349</v>
      </c>
      <c r="G191" s="219" t="s">
        <v>139</v>
      </c>
      <c r="H191" s="220">
        <v>1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38</v>
      </c>
      <c r="O191" s="88"/>
      <c r="P191" s="226">
        <f>O191*H191</f>
        <v>0</v>
      </c>
      <c r="Q191" s="226">
        <v>0.00092000000000000003</v>
      </c>
      <c r="R191" s="226">
        <f>Q191*H191</f>
        <v>0.00092000000000000003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161</v>
      </c>
      <c r="AT191" s="228" t="s">
        <v>136</v>
      </c>
      <c r="AU191" s="228" t="s">
        <v>83</v>
      </c>
      <c r="AY191" s="14" t="s">
        <v>134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81</v>
      </c>
      <c r="BK191" s="229">
        <f>ROUND(I191*H191,2)</f>
        <v>0</v>
      </c>
      <c r="BL191" s="14" t="s">
        <v>161</v>
      </c>
      <c r="BM191" s="228" t="s">
        <v>350</v>
      </c>
    </row>
    <row r="192" s="2" customFormat="1" ht="16.5" customHeight="1">
      <c r="A192" s="35"/>
      <c r="B192" s="36"/>
      <c r="C192" s="216" t="s">
        <v>351</v>
      </c>
      <c r="D192" s="216" t="s">
        <v>136</v>
      </c>
      <c r="E192" s="217" t="s">
        <v>352</v>
      </c>
      <c r="F192" s="218" t="s">
        <v>353</v>
      </c>
      <c r="G192" s="219" t="s">
        <v>139</v>
      </c>
      <c r="H192" s="220">
        <v>1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38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140</v>
      </c>
      <c r="AT192" s="228" t="s">
        <v>136</v>
      </c>
      <c r="AU192" s="228" t="s">
        <v>83</v>
      </c>
      <c r="AY192" s="14" t="s">
        <v>134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81</v>
      </c>
      <c r="BK192" s="229">
        <f>ROUND(I192*H192,2)</f>
        <v>0</v>
      </c>
      <c r="BL192" s="14" t="s">
        <v>140</v>
      </c>
      <c r="BM192" s="228" t="s">
        <v>354</v>
      </c>
    </row>
    <row r="193" s="2" customFormat="1" ht="24.15" customHeight="1">
      <c r="A193" s="35"/>
      <c r="B193" s="36"/>
      <c r="C193" s="216" t="s">
        <v>355</v>
      </c>
      <c r="D193" s="216" t="s">
        <v>136</v>
      </c>
      <c r="E193" s="217" t="s">
        <v>356</v>
      </c>
      <c r="F193" s="218" t="s">
        <v>357</v>
      </c>
      <c r="G193" s="219" t="s">
        <v>194</v>
      </c>
      <c r="H193" s="220">
        <v>0.14000000000000001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38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161</v>
      </c>
      <c r="AT193" s="228" t="s">
        <v>136</v>
      </c>
      <c r="AU193" s="228" t="s">
        <v>83</v>
      </c>
      <c r="AY193" s="14" t="s">
        <v>134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81</v>
      </c>
      <c r="BK193" s="229">
        <f>ROUND(I193*H193,2)</f>
        <v>0</v>
      </c>
      <c r="BL193" s="14" t="s">
        <v>161</v>
      </c>
      <c r="BM193" s="228" t="s">
        <v>358</v>
      </c>
    </row>
    <row r="194" s="12" customFormat="1" ht="22.8" customHeight="1">
      <c r="A194" s="12"/>
      <c r="B194" s="200"/>
      <c r="C194" s="201"/>
      <c r="D194" s="202" t="s">
        <v>72</v>
      </c>
      <c r="E194" s="214" t="s">
        <v>359</v>
      </c>
      <c r="F194" s="214" t="s">
        <v>360</v>
      </c>
      <c r="G194" s="201"/>
      <c r="H194" s="201"/>
      <c r="I194" s="204"/>
      <c r="J194" s="215">
        <f>BK194</f>
        <v>0</v>
      </c>
      <c r="K194" s="201"/>
      <c r="L194" s="206"/>
      <c r="M194" s="207"/>
      <c r="N194" s="208"/>
      <c r="O194" s="208"/>
      <c r="P194" s="209">
        <f>SUM(P195:P208)</f>
        <v>0</v>
      </c>
      <c r="Q194" s="208"/>
      <c r="R194" s="209">
        <f>SUM(R195:R208)</f>
        <v>0.032740000000000005</v>
      </c>
      <c r="S194" s="208"/>
      <c r="T194" s="210">
        <f>SUM(T195:T208)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1" t="s">
        <v>83</v>
      </c>
      <c r="AT194" s="212" t="s">
        <v>72</v>
      </c>
      <c r="AU194" s="212" t="s">
        <v>81</v>
      </c>
      <c r="AY194" s="211" t="s">
        <v>134</v>
      </c>
      <c r="BK194" s="213">
        <f>SUM(BK195:BK208)</f>
        <v>0</v>
      </c>
    </row>
    <row r="195" s="2" customFormat="1" ht="24.15" customHeight="1">
      <c r="A195" s="35"/>
      <c r="B195" s="36"/>
      <c r="C195" s="216" t="s">
        <v>361</v>
      </c>
      <c r="D195" s="216" t="s">
        <v>136</v>
      </c>
      <c r="E195" s="217" t="s">
        <v>362</v>
      </c>
      <c r="F195" s="218" t="s">
        <v>363</v>
      </c>
      <c r="G195" s="219" t="s">
        <v>345</v>
      </c>
      <c r="H195" s="220">
        <v>6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38</v>
      </c>
      <c r="O195" s="88"/>
      <c r="P195" s="226">
        <f>O195*H195</f>
        <v>0</v>
      </c>
      <c r="Q195" s="226">
        <v>0.00071000000000000002</v>
      </c>
      <c r="R195" s="226">
        <f>Q195*H195</f>
        <v>0.0042599999999999999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161</v>
      </c>
      <c r="AT195" s="228" t="s">
        <v>136</v>
      </c>
      <c r="AU195" s="228" t="s">
        <v>83</v>
      </c>
      <c r="AY195" s="14" t="s">
        <v>134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81</v>
      </c>
      <c r="BK195" s="229">
        <f>ROUND(I195*H195,2)</f>
        <v>0</v>
      </c>
      <c r="BL195" s="14" t="s">
        <v>161</v>
      </c>
      <c r="BM195" s="228" t="s">
        <v>364</v>
      </c>
    </row>
    <row r="196" s="2" customFormat="1" ht="24.15" customHeight="1">
      <c r="A196" s="35"/>
      <c r="B196" s="36"/>
      <c r="C196" s="216" t="s">
        <v>365</v>
      </c>
      <c r="D196" s="216" t="s">
        <v>136</v>
      </c>
      <c r="E196" s="217" t="s">
        <v>366</v>
      </c>
      <c r="F196" s="218" t="s">
        <v>367</v>
      </c>
      <c r="G196" s="219" t="s">
        <v>345</v>
      </c>
      <c r="H196" s="220">
        <v>3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38</v>
      </c>
      <c r="O196" s="88"/>
      <c r="P196" s="226">
        <f>O196*H196</f>
        <v>0</v>
      </c>
      <c r="Q196" s="226">
        <v>0.00125</v>
      </c>
      <c r="R196" s="226">
        <f>Q196*H196</f>
        <v>0.0037499999999999999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161</v>
      </c>
      <c r="AT196" s="228" t="s">
        <v>136</v>
      </c>
      <c r="AU196" s="228" t="s">
        <v>83</v>
      </c>
      <c r="AY196" s="14" t="s">
        <v>134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81</v>
      </c>
      <c r="BK196" s="229">
        <f>ROUND(I196*H196,2)</f>
        <v>0</v>
      </c>
      <c r="BL196" s="14" t="s">
        <v>161</v>
      </c>
      <c r="BM196" s="228" t="s">
        <v>368</v>
      </c>
    </row>
    <row r="197" s="2" customFormat="1" ht="24.15" customHeight="1">
      <c r="A197" s="35"/>
      <c r="B197" s="36"/>
      <c r="C197" s="216" t="s">
        <v>369</v>
      </c>
      <c r="D197" s="216" t="s">
        <v>136</v>
      </c>
      <c r="E197" s="217" t="s">
        <v>370</v>
      </c>
      <c r="F197" s="218" t="s">
        <v>371</v>
      </c>
      <c r="G197" s="219" t="s">
        <v>345</v>
      </c>
      <c r="H197" s="220">
        <v>18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38</v>
      </c>
      <c r="O197" s="88"/>
      <c r="P197" s="226">
        <f>O197*H197</f>
        <v>0</v>
      </c>
      <c r="Q197" s="226">
        <v>0.00084000000000000003</v>
      </c>
      <c r="R197" s="226">
        <f>Q197*H197</f>
        <v>0.015120000000000002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161</v>
      </c>
      <c r="AT197" s="228" t="s">
        <v>136</v>
      </c>
      <c r="AU197" s="228" t="s">
        <v>83</v>
      </c>
      <c r="AY197" s="14" t="s">
        <v>134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81</v>
      </c>
      <c r="BK197" s="229">
        <f>ROUND(I197*H197,2)</f>
        <v>0</v>
      </c>
      <c r="BL197" s="14" t="s">
        <v>161</v>
      </c>
      <c r="BM197" s="228" t="s">
        <v>372</v>
      </c>
    </row>
    <row r="198" s="2" customFormat="1" ht="37.8" customHeight="1">
      <c r="A198" s="35"/>
      <c r="B198" s="36"/>
      <c r="C198" s="216" t="s">
        <v>373</v>
      </c>
      <c r="D198" s="216" t="s">
        <v>136</v>
      </c>
      <c r="E198" s="217" t="s">
        <v>374</v>
      </c>
      <c r="F198" s="218" t="s">
        <v>375</v>
      </c>
      <c r="G198" s="219" t="s">
        <v>345</v>
      </c>
      <c r="H198" s="220">
        <v>30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38</v>
      </c>
      <c r="O198" s="88"/>
      <c r="P198" s="226">
        <f>O198*H198</f>
        <v>0</v>
      </c>
      <c r="Q198" s="226">
        <v>6.9999999999999994E-05</v>
      </c>
      <c r="R198" s="226">
        <f>Q198*H198</f>
        <v>0.0020999999999999999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161</v>
      </c>
      <c r="AT198" s="228" t="s">
        <v>136</v>
      </c>
      <c r="AU198" s="228" t="s">
        <v>83</v>
      </c>
      <c r="AY198" s="14" t="s">
        <v>134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81</v>
      </c>
      <c r="BK198" s="229">
        <f>ROUND(I198*H198,2)</f>
        <v>0</v>
      </c>
      <c r="BL198" s="14" t="s">
        <v>161</v>
      </c>
      <c r="BM198" s="228" t="s">
        <v>376</v>
      </c>
    </row>
    <row r="199" s="2" customFormat="1" ht="16.5" customHeight="1">
      <c r="A199" s="35"/>
      <c r="B199" s="36"/>
      <c r="C199" s="216" t="s">
        <v>377</v>
      </c>
      <c r="D199" s="216" t="s">
        <v>136</v>
      </c>
      <c r="E199" s="217" t="s">
        <v>378</v>
      </c>
      <c r="F199" s="218" t="s">
        <v>379</v>
      </c>
      <c r="G199" s="219" t="s">
        <v>139</v>
      </c>
      <c r="H199" s="220">
        <v>6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38</v>
      </c>
      <c r="O199" s="88"/>
      <c r="P199" s="226">
        <f>O199*H199</f>
        <v>0</v>
      </c>
      <c r="Q199" s="226">
        <v>0.00059999999999999995</v>
      </c>
      <c r="R199" s="226">
        <f>Q199*H199</f>
        <v>0.0035999999999999999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161</v>
      </c>
      <c r="AT199" s="228" t="s">
        <v>136</v>
      </c>
      <c r="AU199" s="228" t="s">
        <v>83</v>
      </c>
      <c r="AY199" s="14" t="s">
        <v>134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81</v>
      </c>
      <c r="BK199" s="229">
        <f>ROUND(I199*H199,2)</f>
        <v>0</v>
      </c>
      <c r="BL199" s="14" t="s">
        <v>161</v>
      </c>
      <c r="BM199" s="228" t="s">
        <v>380</v>
      </c>
    </row>
    <row r="200" s="2" customFormat="1" ht="16.5" customHeight="1">
      <c r="A200" s="35"/>
      <c r="B200" s="36"/>
      <c r="C200" s="216" t="s">
        <v>381</v>
      </c>
      <c r="D200" s="216" t="s">
        <v>136</v>
      </c>
      <c r="E200" s="217" t="s">
        <v>382</v>
      </c>
      <c r="F200" s="218" t="s">
        <v>383</v>
      </c>
      <c r="G200" s="219" t="s">
        <v>139</v>
      </c>
      <c r="H200" s="220">
        <v>1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38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161</v>
      </c>
      <c r="AT200" s="228" t="s">
        <v>136</v>
      </c>
      <c r="AU200" s="228" t="s">
        <v>83</v>
      </c>
      <c r="AY200" s="14" t="s">
        <v>134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81</v>
      </c>
      <c r="BK200" s="229">
        <f>ROUND(I200*H200,2)</f>
        <v>0</v>
      </c>
      <c r="BL200" s="14" t="s">
        <v>161</v>
      </c>
      <c r="BM200" s="228" t="s">
        <v>384</v>
      </c>
    </row>
    <row r="201" s="2" customFormat="1" ht="24.15" customHeight="1">
      <c r="A201" s="35"/>
      <c r="B201" s="36"/>
      <c r="C201" s="216" t="s">
        <v>385</v>
      </c>
      <c r="D201" s="216" t="s">
        <v>136</v>
      </c>
      <c r="E201" s="217" t="s">
        <v>386</v>
      </c>
      <c r="F201" s="218" t="s">
        <v>387</v>
      </c>
      <c r="G201" s="219" t="s">
        <v>139</v>
      </c>
      <c r="H201" s="220">
        <v>2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38</v>
      </c>
      <c r="O201" s="88"/>
      <c r="P201" s="226">
        <f>O201*H201</f>
        <v>0</v>
      </c>
      <c r="Q201" s="226">
        <v>0.00022000000000000001</v>
      </c>
      <c r="R201" s="226">
        <f>Q201*H201</f>
        <v>0.00044000000000000002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161</v>
      </c>
      <c r="AT201" s="228" t="s">
        <v>136</v>
      </c>
      <c r="AU201" s="228" t="s">
        <v>83</v>
      </c>
      <c r="AY201" s="14" t="s">
        <v>134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81</v>
      </c>
      <c r="BK201" s="229">
        <f>ROUND(I201*H201,2)</f>
        <v>0</v>
      </c>
      <c r="BL201" s="14" t="s">
        <v>161</v>
      </c>
      <c r="BM201" s="228" t="s">
        <v>388</v>
      </c>
    </row>
    <row r="202" s="2" customFormat="1" ht="16.5" customHeight="1">
      <c r="A202" s="35"/>
      <c r="B202" s="36"/>
      <c r="C202" s="216" t="s">
        <v>389</v>
      </c>
      <c r="D202" s="216" t="s">
        <v>136</v>
      </c>
      <c r="E202" s="217" t="s">
        <v>390</v>
      </c>
      <c r="F202" s="218" t="s">
        <v>391</v>
      </c>
      <c r="G202" s="219" t="s">
        <v>139</v>
      </c>
      <c r="H202" s="220">
        <v>1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38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161</v>
      </c>
      <c r="AT202" s="228" t="s">
        <v>136</v>
      </c>
      <c r="AU202" s="228" t="s">
        <v>83</v>
      </c>
      <c r="AY202" s="14" t="s">
        <v>134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81</v>
      </c>
      <c r="BK202" s="229">
        <f>ROUND(I202*H202,2)</f>
        <v>0</v>
      </c>
      <c r="BL202" s="14" t="s">
        <v>161</v>
      </c>
      <c r="BM202" s="228" t="s">
        <v>392</v>
      </c>
    </row>
    <row r="203" s="2" customFormat="1" ht="24.15" customHeight="1">
      <c r="A203" s="35"/>
      <c r="B203" s="36"/>
      <c r="C203" s="216" t="s">
        <v>393</v>
      </c>
      <c r="D203" s="216" t="s">
        <v>136</v>
      </c>
      <c r="E203" s="217" t="s">
        <v>394</v>
      </c>
      <c r="F203" s="218" t="s">
        <v>395</v>
      </c>
      <c r="G203" s="219" t="s">
        <v>139</v>
      </c>
      <c r="H203" s="220">
        <v>1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38</v>
      </c>
      <c r="O203" s="88"/>
      <c r="P203" s="226">
        <f>O203*H203</f>
        <v>0</v>
      </c>
      <c r="Q203" s="226">
        <v>0.00147</v>
      </c>
      <c r="R203" s="226">
        <f>Q203*H203</f>
        <v>0.00147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161</v>
      </c>
      <c r="AT203" s="228" t="s">
        <v>136</v>
      </c>
      <c r="AU203" s="228" t="s">
        <v>83</v>
      </c>
      <c r="AY203" s="14" t="s">
        <v>134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81</v>
      </c>
      <c r="BK203" s="229">
        <f>ROUND(I203*H203,2)</f>
        <v>0</v>
      </c>
      <c r="BL203" s="14" t="s">
        <v>161</v>
      </c>
      <c r="BM203" s="228" t="s">
        <v>396</v>
      </c>
    </row>
    <row r="204" s="2" customFormat="1" ht="16.5" customHeight="1">
      <c r="A204" s="35"/>
      <c r="B204" s="36"/>
      <c r="C204" s="216" t="s">
        <v>397</v>
      </c>
      <c r="D204" s="216" t="s">
        <v>136</v>
      </c>
      <c r="E204" s="217" t="s">
        <v>398</v>
      </c>
      <c r="F204" s="218" t="s">
        <v>399</v>
      </c>
      <c r="G204" s="219" t="s">
        <v>139</v>
      </c>
      <c r="H204" s="220">
        <v>1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38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140</v>
      </c>
      <c r="AT204" s="228" t="s">
        <v>136</v>
      </c>
      <c r="AU204" s="228" t="s">
        <v>83</v>
      </c>
      <c r="AY204" s="14" t="s">
        <v>134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81</v>
      </c>
      <c r="BK204" s="229">
        <f>ROUND(I204*H204,2)</f>
        <v>0</v>
      </c>
      <c r="BL204" s="14" t="s">
        <v>140</v>
      </c>
      <c r="BM204" s="228" t="s">
        <v>400</v>
      </c>
    </row>
    <row r="205" s="2" customFormat="1" ht="16.5" customHeight="1">
      <c r="A205" s="35"/>
      <c r="B205" s="36"/>
      <c r="C205" s="216" t="s">
        <v>401</v>
      </c>
      <c r="D205" s="216" t="s">
        <v>136</v>
      </c>
      <c r="E205" s="217" t="s">
        <v>402</v>
      </c>
      <c r="F205" s="218" t="s">
        <v>403</v>
      </c>
      <c r="G205" s="219" t="s">
        <v>139</v>
      </c>
      <c r="H205" s="220">
        <v>1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38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140</v>
      </c>
      <c r="AT205" s="228" t="s">
        <v>136</v>
      </c>
      <c r="AU205" s="228" t="s">
        <v>83</v>
      </c>
      <c r="AY205" s="14" t="s">
        <v>134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81</v>
      </c>
      <c r="BK205" s="229">
        <f>ROUND(I205*H205,2)</f>
        <v>0</v>
      </c>
      <c r="BL205" s="14" t="s">
        <v>140</v>
      </c>
      <c r="BM205" s="228" t="s">
        <v>404</v>
      </c>
    </row>
    <row r="206" s="2" customFormat="1" ht="16.5" customHeight="1">
      <c r="A206" s="35"/>
      <c r="B206" s="36"/>
      <c r="C206" s="216" t="s">
        <v>405</v>
      </c>
      <c r="D206" s="216" t="s">
        <v>136</v>
      </c>
      <c r="E206" s="217" t="s">
        <v>406</v>
      </c>
      <c r="F206" s="218" t="s">
        <v>407</v>
      </c>
      <c r="G206" s="219" t="s">
        <v>139</v>
      </c>
      <c r="H206" s="220">
        <v>1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38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140</v>
      </c>
      <c r="AT206" s="228" t="s">
        <v>136</v>
      </c>
      <c r="AU206" s="228" t="s">
        <v>83</v>
      </c>
      <c r="AY206" s="14" t="s">
        <v>134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81</v>
      </c>
      <c r="BK206" s="229">
        <f>ROUND(I206*H206,2)</f>
        <v>0</v>
      </c>
      <c r="BL206" s="14" t="s">
        <v>140</v>
      </c>
      <c r="BM206" s="228" t="s">
        <v>408</v>
      </c>
    </row>
    <row r="207" s="2" customFormat="1" ht="16.5" customHeight="1">
      <c r="A207" s="35"/>
      <c r="B207" s="36"/>
      <c r="C207" s="216" t="s">
        <v>409</v>
      </c>
      <c r="D207" s="216" t="s">
        <v>136</v>
      </c>
      <c r="E207" s="217" t="s">
        <v>410</v>
      </c>
      <c r="F207" s="218" t="s">
        <v>411</v>
      </c>
      <c r="G207" s="219" t="s">
        <v>160</v>
      </c>
      <c r="H207" s="220">
        <v>1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38</v>
      </c>
      <c r="O207" s="88"/>
      <c r="P207" s="226">
        <f>O207*H207</f>
        <v>0</v>
      </c>
      <c r="Q207" s="226">
        <v>0.002</v>
      </c>
      <c r="R207" s="226">
        <f>Q207*H207</f>
        <v>0.002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161</v>
      </c>
      <c r="AT207" s="228" t="s">
        <v>136</v>
      </c>
      <c r="AU207" s="228" t="s">
        <v>83</v>
      </c>
      <c r="AY207" s="14" t="s">
        <v>134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81</v>
      </c>
      <c r="BK207" s="229">
        <f>ROUND(I207*H207,2)</f>
        <v>0</v>
      </c>
      <c r="BL207" s="14" t="s">
        <v>161</v>
      </c>
      <c r="BM207" s="228" t="s">
        <v>412</v>
      </c>
    </row>
    <row r="208" s="2" customFormat="1" ht="24.15" customHeight="1">
      <c r="A208" s="35"/>
      <c r="B208" s="36"/>
      <c r="C208" s="216" t="s">
        <v>413</v>
      </c>
      <c r="D208" s="216" t="s">
        <v>136</v>
      </c>
      <c r="E208" s="217" t="s">
        <v>414</v>
      </c>
      <c r="F208" s="218" t="s">
        <v>415</v>
      </c>
      <c r="G208" s="219" t="s">
        <v>194</v>
      </c>
      <c r="H208" s="220">
        <v>0.048000000000000001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38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161</v>
      </c>
      <c r="AT208" s="228" t="s">
        <v>136</v>
      </c>
      <c r="AU208" s="228" t="s">
        <v>83</v>
      </c>
      <c r="AY208" s="14" t="s">
        <v>134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81</v>
      </c>
      <c r="BK208" s="229">
        <f>ROUND(I208*H208,2)</f>
        <v>0</v>
      </c>
      <c r="BL208" s="14" t="s">
        <v>161</v>
      </c>
      <c r="BM208" s="228" t="s">
        <v>416</v>
      </c>
    </row>
    <row r="209" s="12" customFormat="1" ht="22.8" customHeight="1">
      <c r="A209" s="12"/>
      <c r="B209" s="200"/>
      <c r="C209" s="201"/>
      <c r="D209" s="202" t="s">
        <v>72</v>
      </c>
      <c r="E209" s="214" t="s">
        <v>417</v>
      </c>
      <c r="F209" s="214" t="s">
        <v>418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SUM(P210:P267)</f>
        <v>0</v>
      </c>
      <c r="Q209" s="208"/>
      <c r="R209" s="209">
        <f>SUM(R210:R267)</f>
        <v>0.46814</v>
      </c>
      <c r="S209" s="208"/>
      <c r="T209" s="210">
        <f>SUM(T210:T267)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1" t="s">
        <v>83</v>
      </c>
      <c r="AT209" s="212" t="s">
        <v>72</v>
      </c>
      <c r="AU209" s="212" t="s">
        <v>81</v>
      </c>
      <c r="AY209" s="211" t="s">
        <v>134</v>
      </c>
      <c r="BK209" s="213">
        <f>SUM(BK210:BK267)</f>
        <v>0</v>
      </c>
    </row>
    <row r="210" s="2" customFormat="1" ht="24.15" customHeight="1">
      <c r="A210" s="35"/>
      <c r="B210" s="36"/>
      <c r="C210" s="216" t="s">
        <v>419</v>
      </c>
      <c r="D210" s="216" t="s">
        <v>136</v>
      </c>
      <c r="E210" s="217" t="s">
        <v>420</v>
      </c>
      <c r="F210" s="218" t="s">
        <v>421</v>
      </c>
      <c r="G210" s="219" t="s">
        <v>201</v>
      </c>
      <c r="H210" s="220">
        <v>1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38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161</v>
      </c>
      <c r="AT210" s="228" t="s">
        <v>136</v>
      </c>
      <c r="AU210" s="228" t="s">
        <v>83</v>
      </c>
      <c r="AY210" s="14" t="s">
        <v>134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81</v>
      </c>
      <c r="BK210" s="229">
        <f>ROUND(I210*H210,2)</f>
        <v>0</v>
      </c>
      <c r="BL210" s="14" t="s">
        <v>161</v>
      </c>
      <c r="BM210" s="228" t="s">
        <v>422</v>
      </c>
    </row>
    <row r="211" s="2" customFormat="1">
      <c r="A211" s="35"/>
      <c r="B211" s="36"/>
      <c r="C211" s="37"/>
      <c r="D211" s="230" t="s">
        <v>142</v>
      </c>
      <c r="E211" s="37"/>
      <c r="F211" s="231" t="s">
        <v>423</v>
      </c>
      <c r="G211" s="37"/>
      <c r="H211" s="37"/>
      <c r="I211" s="232"/>
      <c r="J211" s="37"/>
      <c r="K211" s="37"/>
      <c r="L211" s="41"/>
      <c r="M211" s="233"/>
      <c r="N211" s="234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142</v>
      </c>
      <c r="AU211" s="14" t="s">
        <v>83</v>
      </c>
    </row>
    <row r="212" s="2" customFormat="1" ht="16.5" customHeight="1">
      <c r="A212" s="35"/>
      <c r="B212" s="36"/>
      <c r="C212" s="216" t="s">
        <v>424</v>
      </c>
      <c r="D212" s="216" t="s">
        <v>136</v>
      </c>
      <c r="E212" s="217" t="s">
        <v>425</v>
      </c>
      <c r="F212" s="218" t="s">
        <v>426</v>
      </c>
      <c r="G212" s="219" t="s">
        <v>139</v>
      </c>
      <c r="H212" s="220">
        <v>1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38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161</v>
      </c>
      <c r="AT212" s="228" t="s">
        <v>136</v>
      </c>
      <c r="AU212" s="228" t="s">
        <v>83</v>
      </c>
      <c r="AY212" s="14" t="s">
        <v>134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81</v>
      </c>
      <c r="BK212" s="229">
        <f>ROUND(I212*H212,2)</f>
        <v>0</v>
      </c>
      <c r="BL212" s="14" t="s">
        <v>161</v>
      </c>
      <c r="BM212" s="228" t="s">
        <v>427</v>
      </c>
    </row>
    <row r="213" s="2" customFormat="1">
      <c r="A213" s="35"/>
      <c r="B213" s="36"/>
      <c r="C213" s="37"/>
      <c r="D213" s="230" t="s">
        <v>142</v>
      </c>
      <c r="E213" s="37"/>
      <c r="F213" s="231" t="s">
        <v>428</v>
      </c>
      <c r="G213" s="37"/>
      <c r="H213" s="37"/>
      <c r="I213" s="232"/>
      <c r="J213" s="37"/>
      <c r="K213" s="37"/>
      <c r="L213" s="41"/>
      <c r="M213" s="233"/>
      <c r="N213" s="234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142</v>
      </c>
      <c r="AU213" s="14" t="s">
        <v>83</v>
      </c>
    </row>
    <row r="214" s="2" customFormat="1" ht="16.5" customHeight="1">
      <c r="A214" s="35"/>
      <c r="B214" s="36"/>
      <c r="C214" s="216" t="s">
        <v>429</v>
      </c>
      <c r="D214" s="216" t="s">
        <v>136</v>
      </c>
      <c r="E214" s="217" t="s">
        <v>430</v>
      </c>
      <c r="F214" s="218" t="s">
        <v>431</v>
      </c>
      <c r="G214" s="219" t="s">
        <v>139</v>
      </c>
      <c r="H214" s="220">
        <v>1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38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161</v>
      </c>
      <c r="AT214" s="228" t="s">
        <v>136</v>
      </c>
      <c r="AU214" s="228" t="s">
        <v>83</v>
      </c>
      <c r="AY214" s="14" t="s">
        <v>134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81</v>
      </c>
      <c r="BK214" s="229">
        <f>ROUND(I214*H214,2)</f>
        <v>0</v>
      </c>
      <c r="BL214" s="14" t="s">
        <v>161</v>
      </c>
      <c r="BM214" s="228" t="s">
        <v>432</v>
      </c>
    </row>
    <row r="215" s="2" customFormat="1">
      <c r="A215" s="35"/>
      <c r="B215" s="36"/>
      <c r="C215" s="37"/>
      <c r="D215" s="230" t="s">
        <v>142</v>
      </c>
      <c r="E215" s="37"/>
      <c r="F215" s="231" t="s">
        <v>433</v>
      </c>
      <c r="G215" s="37"/>
      <c r="H215" s="37"/>
      <c r="I215" s="232"/>
      <c r="J215" s="37"/>
      <c r="K215" s="37"/>
      <c r="L215" s="41"/>
      <c r="M215" s="233"/>
      <c r="N215" s="234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142</v>
      </c>
      <c r="AU215" s="14" t="s">
        <v>83</v>
      </c>
    </row>
    <row r="216" s="2" customFormat="1" ht="16.5" customHeight="1">
      <c r="A216" s="35"/>
      <c r="B216" s="36"/>
      <c r="C216" s="216" t="s">
        <v>434</v>
      </c>
      <c r="D216" s="216" t="s">
        <v>136</v>
      </c>
      <c r="E216" s="217" t="s">
        <v>435</v>
      </c>
      <c r="F216" s="218" t="s">
        <v>436</v>
      </c>
      <c r="G216" s="219" t="s">
        <v>139</v>
      </c>
      <c r="H216" s="220">
        <v>1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38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161</v>
      </c>
      <c r="AT216" s="228" t="s">
        <v>136</v>
      </c>
      <c r="AU216" s="228" t="s">
        <v>83</v>
      </c>
      <c r="AY216" s="14" t="s">
        <v>134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81</v>
      </c>
      <c r="BK216" s="229">
        <f>ROUND(I216*H216,2)</f>
        <v>0</v>
      </c>
      <c r="BL216" s="14" t="s">
        <v>161</v>
      </c>
      <c r="BM216" s="228" t="s">
        <v>437</v>
      </c>
    </row>
    <row r="217" s="2" customFormat="1">
      <c r="A217" s="35"/>
      <c r="B217" s="36"/>
      <c r="C217" s="37"/>
      <c r="D217" s="230" t="s">
        <v>142</v>
      </c>
      <c r="E217" s="37"/>
      <c r="F217" s="231" t="s">
        <v>438</v>
      </c>
      <c r="G217" s="37"/>
      <c r="H217" s="37"/>
      <c r="I217" s="232"/>
      <c r="J217" s="37"/>
      <c r="K217" s="37"/>
      <c r="L217" s="41"/>
      <c r="M217" s="233"/>
      <c r="N217" s="234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142</v>
      </c>
      <c r="AU217" s="14" t="s">
        <v>83</v>
      </c>
    </row>
    <row r="218" s="2" customFormat="1" ht="16.5" customHeight="1">
      <c r="A218" s="35"/>
      <c r="B218" s="36"/>
      <c r="C218" s="216" t="s">
        <v>439</v>
      </c>
      <c r="D218" s="216" t="s">
        <v>136</v>
      </c>
      <c r="E218" s="217" t="s">
        <v>440</v>
      </c>
      <c r="F218" s="218" t="s">
        <v>441</v>
      </c>
      <c r="G218" s="219" t="s">
        <v>139</v>
      </c>
      <c r="H218" s="220">
        <v>1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38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161</v>
      </c>
      <c r="AT218" s="228" t="s">
        <v>136</v>
      </c>
      <c r="AU218" s="228" t="s">
        <v>83</v>
      </c>
      <c r="AY218" s="14" t="s">
        <v>134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81</v>
      </c>
      <c r="BK218" s="229">
        <f>ROUND(I218*H218,2)</f>
        <v>0</v>
      </c>
      <c r="BL218" s="14" t="s">
        <v>161</v>
      </c>
      <c r="BM218" s="228" t="s">
        <v>442</v>
      </c>
    </row>
    <row r="219" s="2" customFormat="1">
      <c r="A219" s="35"/>
      <c r="B219" s="36"/>
      <c r="C219" s="37"/>
      <c r="D219" s="230" t="s">
        <v>142</v>
      </c>
      <c r="E219" s="37"/>
      <c r="F219" s="231" t="s">
        <v>438</v>
      </c>
      <c r="G219" s="37"/>
      <c r="H219" s="37"/>
      <c r="I219" s="232"/>
      <c r="J219" s="37"/>
      <c r="K219" s="37"/>
      <c r="L219" s="41"/>
      <c r="M219" s="233"/>
      <c r="N219" s="234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142</v>
      </c>
      <c r="AU219" s="14" t="s">
        <v>83</v>
      </c>
    </row>
    <row r="220" s="2" customFormat="1" ht="16.5" customHeight="1">
      <c r="A220" s="35"/>
      <c r="B220" s="36"/>
      <c r="C220" s="216" t="s">
        <v>443</v>
      </c>
      <c r="D220" s="216" t="s">
        <v>136</v>
      </c>
      <c r="E220" s="217" t="s">
        <v>444</v>
      </c>
      <c r="F220" s="218" t="s">
        <v>445</v>
      </c>
      <c r="G220" s="219" t="s">
        <v>139</v>
      </c>
      <c r="H220" s="220">
        <v>1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38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161</v>
      </c>
      <c r="AT220" s="228" t="s">
        <v>136</v>
      </c>
      <c r="AU220" s="228" t="s">
        <v>83</v>
      </c>
      <c r="AY220" s="14" t="s">
        <v>134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81</v>
      </c>
      <c r="BK220" s="229">
        <f>ROUND(I220*H220,2)</f>
        <v>0</v>
      </c>
      <c r="BL220" s="14" t="s">
        <v>161</v>
      </c>
      <c r="BM220" s="228" t="s">
        <v>446</v>
      </c>
    </row>
    <row r="221" s="2" customFormat="1">
      <c r="A221" s="35"/>
      <c r="B221" s="36"/>
      <c r="C221" s="37"/>
      <c r="D221" s="230" t="s">
        <v>142</v>
      </c>
      <c r="E221" s="37"/>
      <c r="F221" s="231" t="s">
        <v>428</v>
      </c>
      <c r="G221" s="37"/>
      <c r="H221" s="37"/>
      <c r="I221" s="232"/>
      <c r="J221" s="37"/>
      <c r="K221" s="37"/>
      <c r="L221" s="41"/>
      <c r="M221" s="233"/>
      <c r="N221" s="234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142</v>
      </c>
      <c r="AU221" s="14" t="s">
        <v>83</v>
      </c>
    </row>
    <row r="222" s="2" customFormat="1" ht="16.5" customHeight="1">
      <c r="A222" s="35"/>
      <c r="B222" s="36"/>
      <c r="C222" s="216" t="s">
        <v>447</v>
      </c>
      <c r="D222" s="216" t="s">
        <v>136</v>
      </c>
      <c r="E222" s="217" t="s">
        <v>448</v>
      </c>
      <c r="F222" s="218" t="s">
        <v>449</v>
      </c>
      <c r="G222" s="219" t="s">
        <v>139</v>
      </c>
      <c r="H222" s="220">
        <v>1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38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161</v>
      </c>
      <c r="AT222" s="228" t="s">
        <v>136</v>
      </c>
      <c r="AU222" s="228" t="s">
        <v>83</v>
      </c>
      <c r="AY222" s="14" t="s">
        <v>134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81</v>
      </c>
      <c r="BK222" s="229">
        <f>ROUND(I222*H222,2)</f>
        <v>0</v>
      </c>
      <c r="BL222" s="14" t="s">
        <v>161</v>
      </c>
      <c r="BM222" s="228" t="s">
        <v>450</v>
      </c>
    </row>
    <row r="223" s="2" customFormat="1">
      <c r="A223" s="35"/>
      <c r="B223" s="36"/>
      <c r="C223" s="37"/>
      <c r="D223" s="230" t="s">
        <v>142</v>
      </c>
      <c r="E223" s="37"/>
      <c r="F223" s="231" t="s">
        <v>451</v>
      </c>
      <c r="G223" s="37"/>
      <c r="H223" s="37"/>
      <c r="I223" s="232"/>
      <c r="J223" s="37"/>
      <c r="K223" s="37"/>
      <c r="L223" s="41"/>
      <c r="M223" s="233"/>
      <c r="N223" s="234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142</v>
      </c>
      <c r="AU223" s="14" t="s">
        <v>83</v>
      </c>
    </row>
    <row r="224" s="2" customFormat="1" ht="16.5" customHeight="1">
      <c r="A224" s="35"/>
      <c r="B224" s="36"/>
      <c r="C224" s="216" t="s">
        <v>452</v>
      </c>
      <c r="D224" s="216" t="s">
        <v>136</v>
      </c>
      <c r="E224" s="217" t="s">
        <v>453</v>
      </c>
      <c r="F224" s="218" t="s">
        <v>454</v>
      </c>
      <c r="G224" s="219" t="s">
        <v>139</v>
      </c>
      <c r="H224" s="220">
        <v>1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38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161</v>
      </c>
      <c r="AT224" s="228" t="s">
        <v>136</v>
      </c>
      <c r="AU224" s="228" t="s">
        <v>83</v>
      </c>
      <c r="AY224" s="14" t="s">
        <v>134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81</v>
      </c>
      <c r="BK224" s="229">
        <f>ROUND(I224*H224,2)</f>
        <v>0</v>
      </c>
      <c r="BL224" s="14" t="s">
        <v>161</v>
      </c>
      <c r="BM224" s="228" t="s">
        <v>455</v>
      </c>
    </row>
    <row r="225" s="2" customFormat="1">
      <c r="A225" s="35"/>
      <c r="B225" s="36"/>
      <c r="C225" s="37"/>
      <c r="D225" s="230" t="s">
        <v>142</v>
      </c>
      <c r="E225" s="37"/>
      <c r="F225" s="231" t="s">
        <v>456</v>
      </c>
      <c r="G225" s="37"/>
      <c r="H225" s="37"/>
      <c r="I225" s="232"/>
      <c r="J225" s="37"/>
      <c r="K225" s="37"/>
      <c r="L225" s="41"/>
      <c r="M225" s="233"/>
      <c r="N225" s="234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142</v>
      </c>
      <c r="AU225" s="14" t="s">
        <v>83</v>
      </c>
    </row>
    <row r="226" s="2" customFormat="1" ht="16.5" customHeight="1">
      <c r="A226" s="35"/>
      <c r="B226" s="36"/>
      <c r="C226" s="216" t="s">
        <v>457</v>
      </c>
      <c r="D226" s="216" t="s">
        <v>136</v>
      </c>
      <c r="E226" s="217" t="s">
        <v>458</v>
      </c>
      <c r="F226" s="218" t="s">
        <v>459</v>
      </c>
      <c r="G226" s="219" t="s">
        <v>139</v>
      </c>
      <c r="H226" s="220">
        <v>1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38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161</v>
      </c>
      <c r="AT226" s="228" t="s">
        <v>136</v>
      </c>
      <c r="AU226" s="228" t="s">
        <v>83</v>
      </c>
      <c r="AY226" s="14" t="s">
        <v>134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81</v>
      </c>
      <c r="BK226" s="229">
        <f>ROUND(I226*H226,2)</f>
        <v>0</v>
      </c>
      <c r="BL226" s="14" t="s">
        <v>161</v>
      </c>
      <c r="BM226" s="228" t="s">
        <v>460</v>
      </c>
    </row>
    <row r="227" s="2" customFormat="1">
      <c r="A227" s="35"/>
      <c r="B227" s="36"/>
      <c r="C227" s="37"/>
      <c r="D227" s="230" t="s">
        <v>142</v>
      </c>
      <c r="E227" s="37"/>
      <c r="F227" s="231" t="s">
        <v>428</v>
      </c>
      <c r="G227" s="37"/>
      <c r="H227" s="37"/>
      <c r="I227" s="232"/>
      <c r="J227" s="37"/>
      <c r="K227" s="37"/>
      <c r="L227" s="41"/>
      <c r="M227" s="233"/>
      <c r="N227" s="234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142</v>
      </c>
      <c r="AU227" s="14" t="s">
        <v>83</v>
      </c>
    </row>
    <row r="228" s="2" customFormat="1" ht="16.5" customHeight="1">
      <c r="A228" s="35"/>
      <c r="B228" s="36"/>
      <c r="C228" s="216" t="s">
        <v>461</v>
      </c>
      <c r="D228" s="216" t="s">
        <v>136</v>
      </c>
      <c r="E228" s="217" t="s">
        <v>462</v>
      </c>
      <c r="F228" s="218" t="s">
        <v>463</v>
      </c>
      <c r="G228" s="219" t="s">
        <v>139</v>
      </c>
      <c r="H228" s="220">
        <v>1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38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161</v>
      </c>
      <c r="AT228" s="228" t="s">
        <v>136</v>
      </c>
      <c r="AU228" s="228" t="s">
        <v>83</v>
      </c>
      <c r="AY228" s="14" t="s">
        <v>134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81</v>
      </c>
      <c r="BK228" s="229">
        <f>ROUND(I228*H228,2)</f>
        <v>0</v>
      </c>
      <c r="BL228" s="14" t="s">
        <v>161</v>
      </c>
      <c r="BM228" s="228" t="s">
        <v>464</v>
      </c>
    </row>
    <row r="229" s="2" customFormat="1" ht="16.5" customHeight="1">
      <c r="A229" s="35"/>
      <c r="B229" s="36"/>
      <c r="C229" s="216" t="s">
        <v>465</v>
      </c>
      <c r="D229" s="216" t="s">
        <v>136</v>
      </c>
      <c r="E229" s="217" t="s">
        <v>466</v>
      </c>
      <c r="F229" s="218" t="s">
        <v>467</v>
      </c>
      <c r="G229" s="219" t="s">
        <v>201</v>
      </c>
      <c r="H229" s="220">
        <v>1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38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161</v>
      </c>
      <c r="AT229" s="228" t="s">
        <v>136</v>
      </c>
      <c r="AU229" s="228" t="s">
        <v>83</v>
      </c>
      <c r="AY229" s="14" t="s">
        <v>134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81</v>
      </c>
      <c r="BK229" s="229">
        <f>ROUND(I229*H229,2)</f>
        <v>0</v>
      </c>
      <c r="BL229" s="14" t="s">
        <v>161</v>
      </c>
      <c r="BM229" s="228" t="s">
        <v>468</v>
      </c>
    </row>
    <row r="230" s="2" customFormat="1" ht="21.75" customHeight="1">
      <c r="A230" s="35"/>
      <c r="B230" s="36"/>
      <c r="C230" s="216" t="s">
        <v>469</v>
      </c>
      <c r="D230" s="216" t="s">
        <v>136</v>
      </c>
      <c r="E230" s="217" t="s">
        <v>470</v>
      </c>
      <c r="F230" s="218" t="s">
        <v>471</v>
      </c>
      <c r="G230" s="219" t="s">
        <v>139</v>
      </c>
      <c r="H230" s="220">
        <v>4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38</v>
      </c>
      <c r="O230" s="88"/>
      <c r="P230" s="226">
        <f>O230*H230</f>
        <v>0</v>
      </c>
      <c r="Q230" s="226">
        <v>0.00050000000000000001</v>
      </c>
      <c r="R230" s="226">
        <f>Q230*H230</f>
        <v>0.002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161</v>
      </c>
      <c r="AT230" s="228" t="s">
        <v>136</v>
      </c>
      <c r="AU230" s="228" t="s">
        <v>83</v>
      </c>
      <c r="AY230" s="14" t="s">
        <v>134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81</v>
      </c>
      <c r="BK230" s="229">
        <f>ROUND(I230*H230,2)</f>
        <v>0</v>
      </c>
      <c r="BL230" s="14" t="s">
        <v>161</v>
      </c>
      <c r="BM230" s="228" t="s">
        <v>472</v>
      </c>
    </row>
    <row r="231" s="2" customFormat="1" ht="24.15" customHeight="1">
      <c r="A231" s="35"/>
      <c r="B231" s="36"/>
      <c r="C231" s="216" t="s">
        <v>473</v>
      </c>
      <c r="D231" s="216" t="s">
        <v>136</v>
      </c>
      <c r="E231" s="217" t="s">
        <v>474</v>
      </c>
      <c r="F231" s="218" t="s">
        <v>475</v>
      </c>
      <c r="G231" s="219" t="s">
        <v>139</v>
      </c>
      <c r="H231" s="220">
        <v>4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38</v>
      </c>
      <c r="O231" s="88"/>
      <c r="P231" s="226">
        <f>O231*H231</f>
        <v>0</v>
      </c>
      <c r="Q231" s="226">
        <v>0.00069999999999999999</v>
      </c>
      <c r="R231" s="226">
        <f>Q231*H231</f>
        <v>0.0028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161</v>
      </c>
      <c r="AT231" s="228" t="s">
        <v>136</v>
      </c>
      <c r="AU231" s="228" t="s">
        <v>83</v>
      </c>
      <c r="AY231" s="14" t="s">
        <v>134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81</v>
      </c>
      <c r="BK231" s="229">
        <f>ROUND(I231*H231,2)</f>
        <v>0</v>
      </c>
      <c r="BL231" s="14" t="s">
        <v>161</v>
      </c>
      <c r="BM231" s="228" t="s">
        <v>476</v>
      </c>
    </row>
    <row r="232" s="2" customFormat="1" ht="24.15" customHeight="1">
      <c r="A232" s="35"/>
      <c r="B232" s="36"/>
      <c r="C232" s="216" t="s">
        <v>477</v>
      </c>
      <c r="D232" s="216" t="s">
        <v>136</v>
      </c>
      <c r="E232" s="217" t="s">
        <v>478</v>
      </c>
      <c r="F232" s="218" t="s">
        <v>479</v>
      </c>
      <c r="G232" s="219" t="s">
        <v>139</v>
      </c>
      <c r="H232" s="220">
        <v>8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38</v>
      </c>
      <c r="O232" s="88"/>
      <c r="P232" s="226">
        <f>O232*H232</f>
        <v>0</v>
      </c>
      <c r="Q232" s="226">
        <v>0.00107</v>
      </c>
      <c r="R232" s="226">
        <f>Q232*H232</f>
        <v>0.0085599999999999999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161</v>
      </c>
      <c r="AT232" s="228" t="s">
        <v>136</v>
      </c>
      <c r="AU232" s="228" t="s">
        <v>83</v>
      </c>
      <c r="AY232" s="14" t="s">
        <v>134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81</v>
      </c>
      <c r="BK232" s="229">
        <f>ROUND(I232*H232,2)</f>
        <v>0</v>
      </c>
      <c r="BL232" s="14" t="s">
        <v>161</v>
      </c>
      <c r="BM232" s="228" t="s">
        <v>480</v>
      </c>
    </row>
    <row r="233" s="2" customFormat="1" ht="24.15" customHeight="1">
      <c r="A233" s="35"/>
      <c r="B233" s="36"/>
      <c r="C233" s="216" t="s">
        <v>481</v>
      </c>
      <c r="D233" s="216" t="s">
        <v>136</v>
      </c>
      <c r="E233" s="217" t="s">
        <v>482</v>
      </c>
      <c r="F233" s="218" t="s">
        <v>483</v>
      </c>
      <c r="G233" s="219" t="s">
        <v>160</v>
      </c>
      <c r="H233" s="220">
        <v>6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38</v>
      </c>
      <c r="O233" s="88"/>
      <c r="P233" s="226">
        <f>O233*H233</f>
        <v>0</v>
      </c>
      <c r="Q233" s="226">
        <v>0.017489999999999999</v>
      </c>
      <c r="R233" s="226">
        <f>Q233*H233</f>
        <v>0.10493999999999999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161</v>
      </c>
      <c r="AT233" s="228" t="s">
        <v>136</v>
      </c>
      <c r="AU233" s="228" t="s">
        <v>83</v>
      </c>
      <c r="AY233" s="14" t="s">
        <v>134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81</v>
      </c>
      <c r="BK233" s="229">
        <f>ROUND(I233*H233,2)</f>
        <v>0</v>
      </c>
      <c r="BL233" s="14" t="s">
        <v>161</v>
      </c>
      <c r="BM233" s="228" t="s">
        <v>484</v>
      </c>
    </row>
    <row r="234" s="2" customFormat="1" ht="24.15" customHeight="1">
      <c r="A234" s="35"/>
      <c r="B234" s="36"/>
      <c r="C234" s="216" t="s">
        <v>485</v>
      </c>
      <c r="D234" s="216" t="s">
        <v>136</v>
      </c>
      <c r="E234" s="217" t="s">
        <v>486</v>
      </c>
      <c r="F234" s="218" t="s">
        <v>487</v>
      </c>
      <c r="G234" s="219" t="s">
        <v>160</v>
      </c>
      <c r="H234" s="220">
        <v>10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38</v>
      </c>
      <c r="O234" s="88"/>
      <c r="P234" s="226">
        <f>O234*H234</f>
        <v>0</v>
      </c>
      <c r="Q234" s="226">
        <v>0.00911</v>
      </c>
      <c r="R234" s="226">
        <f>Q234*H234</f>
        <v>0.0911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161</v>
      </c>
      <c r="AT234" s="228" t="s">
        <v>136</v>
      </c>
      <c r="AU234" s="228" t="s">
        <v>83</v>
      </c>
      <c r="AY234" s="14" t="s">
        <v>134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81</v>
      </c>
      <c r="BK234" s="229">
        <f>ROUND(I234*H234,2)</f>
        <v>0</v>
      </c>
      <c r="BL234" s="14" t="s">
        <v>161</v>
      </c>
      <c r="BM234" s="228" t="s">
        <v>488</v>
      </c>
    </row>
    <row r="235" s="2" customFormat="1" ht="24.15" customHeight="1">
      <c r="A235" s="35"/>
      <c r="B235" s="36"/>
      <c r="C235" s="216" t="s">
        <v>489</v>
      </c>
      <c r="D235" s="216" t="s">
        <v>136</v>
      </c>
      <c r="E235" s="217" t="s">
        <v>490</v>
      </c>
      <c r="F235" s="218" t="s">
        <v>491</v>
      </c>
      <c r="G235" s="219" t="s">
        <v>160</v>
      </c>
      <c r="H235" s="220">
        <v>3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38</v>
      </c>
      <c r="O235" s="88"/>
      <c r="P235" s="226">
        <f>O235*H235</f>
        <v>0</v>
      </c>
      <c r="Q235" s="226">
        <v>0.01191</v>
      </c>
      <c r="R235" s="226">
        <f>Q235*H235</f>
        <v>0.035729999999999998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161</v>
      </c>
      <c r="AT235" s="228" t="s">
        <v>136</v>
      </c>
      <c r="AU235" s="228" t="s">
        <v>83</v>
      </c>
      <c r="AY235" s="14" t="s">
        <v>134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81</v>
      </c>
      <c r="BK235" s="229">
        <f>ROUND(I235*H235,2)</f>
        <v>0</v>
      </c>
      <c r="BL235" s="14" t="s">
        <v>161</v>
      </c>
      <c r="BM235" s="228" t="s">
        <v>492</v>
      </c>
    </row>
    <row r="236" s="2" customFormat="1" ht="24.15" customHeight="1">
      <c r="A236" s="35"/>
      <c r="B236" s="36"/>
      <c r="C236" s="216" t="s">
        <v>493</v>
      </c>
      <c r="D236" s="216" t="s">
        <v>136</v>
      </c>
      <c r="E236" s="217" t="s">
        <v>494</v>
      </c>
      <c r="F236" s="218" t="s">
        <v>495</v>
      </c>
      <c r="G236" s="219" t="s">
        <v>160</v>
      </c>
      <c r="H236" s="220">
        <v>3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38</v>
      </c>
      <c r="O236" s="88"/>
      <c r="P236" s="226">
        <f>O236*H236</f>
        <v>0</v>
      </c>
      <c r="Q236" s="226">
        <v>0.014670000000000001</v>
      </c>
      <c r="R236" s="226">
        <f>Q236*H236</f>
        <v>0.044010000000000001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161</v>
      </c>
      <c r="AT236" s="228" t="s">
        <v>136</v>
      </c>
      <c r="AU236" s="228" t="s">
        <v>83</v>
      </c>
      <c r="AY236" s="14" t="s">
        <v>134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81</v>
      </c>
      <c r="BK236" s="229">
        <f>ROUND(I236*H236,2)</f>
        <v>0</v>
      </c>
      <c r="BL236" s="14" t="s">
        <v>161</v>
      </c>
      <c r="BM236" s="228" t="s">
        <v>496</v>
      </c>
    </row>
    <row r="237" s="2" customFormat="1" ht="16.5" customHeight="1">
      <c r="A237" s="35"/>
      <c r="B237" s="36"/>
      <c r="C237" s="216" t="s">
        <v>497</v>
      </c>
      <c r="D237" s="216" t="s">
        <v>136</v>
      </c>
      <c r="E237" s="217" t="s">
        <v>498</v>
      </c>
      <c r="F237" s="218" t="s">
        <v>499</v>
      </c>
      <c r="G237" s="219" t="s">
        <v>139</v>
      </c>
      <c r="H237" s="220">
        <v>17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38</v>
      </c>
      <c r="O237" s="88"/>
      <c r="P237" s="226">
        <f>O237*H237</f>
        <v>0</v>
      </c>
      <c r="Q237" s="226">
        <v>0.00147</v>
      </c>
      <c r="R237" s="226">
        <f>Q237*H237</f>
        <v>0.024989999999999998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161</v>
      </c>
      <c r="AT237" s="228" t="s">
        <v>136</v>
      </c>
      <c r="AU237" s="228" t="s">
        <v>83</v>
      </c>
      <c r="AY237" s="14" t="s">
        <v>134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81</v>
      </c>
      <c r="BK237" s="229">
        <f>ROUND(I237*H237,2)</f>
        <v>0</v>
      </c>
      <c r="BL237" s="14" t="s">
        <v>161</v>
      </c>
      <c r="BM237" s="228" t="s">
        <v>500</v>
      </c>
    </row>
    <row r="238" s="2" customFormat="1" ht="24.15" customHeight="1">
      <c r="A238" s="35"/>
      <c r="B238" s="36"/>
      <c r="C238" s="216" t="s">
        <v>501</v>
      </c>
      <c r="D238" s="216" t="s">
        <v>136</v>
      </c>
      <c r="E238" s="217" t="s">
        <v>502</v>
      </c>
      <c r="F238" s="218" t="s">
        <v>503</v>
      </c>
      <c r="G238" s="219" t="s">
        <v>139</v>
      </c>
      <c r="H238" s="220">
        <v>16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38</v>
      </c>
      <c r="O238" s="88"/>
      <c r="P238" s="226">
        <f>O238*H238</f>
        <v>0</v>
      </c>
      <c r="Q238" s="226">
        <v>0.00056999999999999998</v>
      </c>
      <c r="R238" s="226">
        <f>Q238*H238</f>
        <v>0.0091199999999999996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161</v>
      </c>
      <c r="AT238" s="228" t="s">
        <v>136</v>
      </c>
      <c r="AU238" s="228" t="s">
        <v>83</v>
      </c>
      <c r="AY238" s="14" t="s">
        <v>134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81</v>
      </c>
      <c r="BK238" s="229">
        <f>ROUND(I238*H238,2)</f>
        <v>0</v>
      </c>
      <c r="BL238" s="14" t="s">
        <v>161</v>
      </c>
      <c r="BM238" s="228" t="s">
        <v>504</v>
      </c>
    </row>
    <row r="239" s="2" customFormat="1" ht="24.15" customHeight="1">
      <c r="A239" s="35"/>
      <c r="B239" s="36"/>
      <c r="C239" s="216" t="s">
        <v>505</v>
      </c>
      <c r="D239" s="216" t="s">
        <v>136</v>
      </c>
      <c r="E239" s="217" t="s">
        <v>386</v>
      </c>
      <c r="F239" s="218" t="s">
        <v>387</v>
      </c>
      <c r="G239" s="219" t="s">
        <v>139</v>
      </c>
      <c r="H239" s="220">
        <v>16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38</v>
      </c>
      <c r="O239" s="88"/>
      <c r="P239" s="226">
        <f>O239*H239</f>
        <v>0</v>
      </c>
      <c r="Q239" s="226">
        <v>0.00022000000000000001</v>
      </c>
      <c r="R239" s="226">
        <f>Q239*H239</f>
        <v>0.0035200000000000001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161</v>
      </c>
      <c r="AT239" s="228" t="s">
        <v>136</v>
      </c>
      <c r="AU239" s="228" t="s">
        <v>83</v>
      </c>
      <c r="AY239" s="14" t="s">
        <v>134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81</v>
      </c>
      <c r="BK239" s="229">
        <f>ROUND(I239*H239,2)</f>
        <v>0</v>
      </c>
      <c r="BL239" s="14" t="s">
        <v>161</v>
      </c>
      <c r="BM239" s="228" t="s">
        <v>506</v>
      </c>
    </row>
    <row r="240" s="2" customFormat="1" ht="24.15" customHeight="1">
      <c r="A240" s="35"/>
      <c r="B240" s="36"/>
      <c r="C240" s="216" t="s">
        <v>507</v>
      </c>
      <c r="D240" s="216" t="s">
        <v>136</v>
      </c>
      <c r="E240" s="217" t="s">
        <v>508</v>
      </c>
      <c r="F240" s="218" t="s">
        <v>509</v>
      </c>
      <c r="G240" s="219" t="s">
        <v>139</v>
      </c>
      <c r="H240" s="220">
        <v>8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38</v>
      </c>
      <c r="O240" s="88"/>
      <c r="P240" s="226">
        <f>O240*H240</f>
        <v>0</v>
      </c>
      <c r="Q240" s="226">
        <v>0.00024000000000000001</v>
      </c>
      <c r="R240" s="226">
        <f>Q240*H240</f>
        <v>0.0019200000000000001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161</v>
      </c>
      <c r="AT240" s="228" t="s">
        <v>136</v>
      </c>
      <c r="AU240" s="228" t="s">
        <v>83</v>
      </c>
      <c r="AY240" s="14" t="s">
        <v>134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81</v>
      </c>
      <c r="BK240" s="229">
        <f>ROUND(I240*H240,2)</f>
        <v>0</v>
      </c>
      <c r="BL240" s="14" t="s">
        <v>161</v>
      </c>
      <c r="BM240" s="228" t="s">
        <v>510</v>
      </c>
    </row>
    <row r="241" s="2" customFormat="1" ht="21.75" customHeight="1">
      <c r="A241" s="35"/>
      <c r="B241" s="36"/>
      <c r="C241" s="216" t="s">
        <v>511</v>
      </c>
      <c r="D241" s="216" t="s">
        <v>136</v>
      </c>
      <c r="E241" s="217" t="s">
        <v>512</v>
      </c>
      <c r="F241" s="218" t="s">
        <v>513</v>
      </c>
      <c r="G241" s="219" t="s">
        <v>139</v>
      </c>
      <c r="H241" s="220">
        <v>1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38</v>
      </c>
      <c r="O241" s="88"/>
      <c r="P241" s="226">
        <f>O241*H241</f>
        <v>0</v>
      </c>
      <c r="Q241" s="226">
        <v>0.00052999999999999998</v>
      </c>
      <c r="R241" s="226">
        <f>Q241*H241</f>
        <v>0.00052999999999999998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161</v>
      </c>
      <c r="AT241" s="228" t="s">
        <v>136</v>
      </c>
      <c r="AU241" s="228" t="s">
        <v>83</v>
      </c>
      <c r="AY241" s="14" t="s">
        <v>134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81</v>
      </c>
      <c r="BK241" s="229">
        <f>ROUND(I241*H241,2)</f>
        <v>0</v>
      </c>
      <c r="BL241" s="14" t="s">
        <v>161</v>
      </c>
      <c r="BM241" s="228" t="s">
        <v>514</v>
      </c>
    </row>
    <row r="242" s="2" customFormat="1" ht="21.75" customHeight="1">
      <c r="A242" s="35"/>
      <c r="B242" s="36"/>
      <c r="C242" s="216" t="s">
        <v>515</v>
      </c>
      <c r="D242" s="216" t="s">
        <v>136</v>
      </c>
      <c r="E242" s="217" t="s">
        <v>516</v>
      </c>
      <c r="F242" s="218" t="s">
        <v>517</v>
      </c>
      <c r="G242" s="219" t="s">
        <v>139</v>
      </c>
      <c r="H242" s="220">
        <v>1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38</v>
      </c>
      <c r="O242" s="88"/>
      <c r="P242" s="226">
        <f>O242*H242</f>
        <v>0</v>
      </c>
      <c r="Q242" s="226">
        <v>0.00084000000000000003</v>
      </c>
      <c r="R242" s="226">
        <f>Q242*H242</f>
        <v>0.00084000000000000003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161</v>
      </c>
      <c r="AT242" s="228" t="s">
        <v>136</v>
      </c>
      <c r="AU242" s="228" t="s">
        <v>83</v>
      </c>
      <c r="AY242" s="14" t="s">
        <v>134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81</v>
      </c>
      <c r="BK242" s="229">
        <f>ROUND(I242*H242,2)</f>
        <v>0</v>
      </c>
      <c r="BL242" s="14" t="s">
        <v>161</v>
      </c>
      <c r="BM242" s="228" t="s">
        <v>518</v>
      </c>
    </row>
    <row r="243" s="2" customFormat="1" ht="21.75" customHeight="1">
      <c r="A243" s="35"/>
      <c r="B243" s="36"/>
      <c r="C243" s="216" t="s">
        <v>519</v>
      </c>
      <c r="D243" s="216" t="s">
        <v>136</v>
      </c>
      <c r="E243" s="217" t="s">
        <v>520</v>
      </c>
      <c r="F243" s="218" t="s">
        <v>521</v>
      </c>
      <c r="G243" s="219" t="s">
        <v>139</v>
      </c>
      <c r="H243" s="220">
        <v>2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38</v>
      </c>
      <c r="O243" s="88"/>
      <c r="P243" s="226">
        <f>O243*H243</f>
        <v>0</v>
      </c>
      <c r="Q243" s="226">
        <v>0.00051999999999999995</v>
      </c>
      <c r="R243" s="226">
        <f>Q243*H243</f>
        <v>0.0010399999999999999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161</v>
      </c>
      <c r="AT243" s="228" t="s">
        <v>136</v>
      </c>
      <c r="AU243" s="228" t="s">
        <v>83</v>
      </c>
      <c r="AY243" s="14" t="s">
        <v>134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81</v>
      </c>
      <c r="BK243" s="229">
        <f>ROUND(I243*H243,2)</f>
        <v>0</v>
      </c>
      <c r="BL243" s="14" t="s">
        <v>161</v>
      </c>
      <c r="BM243" s="228" t="s">
        <v>522</v>
      </c>
    </row>
    <row r="244" s="2" customFormat="1" ht="21.75" customHeight="1">
      <c r="A244" s="35"/>
      <c r="B244" s="36"/>
      <c r="C244" s="216" t="s">
        <v>523</v>
      </c>
      <c r="D244" s="216" t="s">
        <v>136</v>
      </c>
      <c r="E244" s="217" t="s">
        <v>524</v>
      </c>
      <c r="F244" s="218" t="s">
        <v>525</v>
      </c>
      <c r="G244" s="219" t="s">
        <v>139</v>
      </c>
      <c r="H244" s="220">
        <v>2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38</v>
      </c>
      <c r="O244" s="88"/>
      <c r="P244" s="226">
        <f>O244*H244</f>
        <v>0</v>
      </c>
      <c r="Q244" s="226">
        <v>0.00077999999999999999</v>
      </c>
      <c r="R244" s="226">
        <f>Q244*H244</f>
        <v>0.00156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161</v>
      </c>
      <c r="AT244" s="228" t="s">
        <v>136</v>
      </c>
      <c r="AU244" s="228" t="s">
        <v>83</v>
      </c>
      <c r="AY244" s="14" t="s">
        <v>134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81</v>
      </c>
      <c r="BK244" s="229">
        <f>ROUND(I244*H244,2)</f>
        <v>0</v>
      </c>
      <c r="BL244" s="14" t="s">
        <v>161</v>
      </c>
      <c r="BM244" s="228" t="s">
        <v>526</v>
      </c>
    </row>
    <row r="245" s="2" customFormat="1" ht="21.75" customHeight="1">
      <c r="A245" s="35"/>
      <c r="B245" s="36"/>
      <c r="C245" s="216" t="s">
        <v>527</v>
      </c>
      <c r="D245" s="216" t="s">
        <v>136</v>
      </c>
      <c r="E245" s="217" t="s">
        <v>528</v>
      </c>
      <c r="F245" s="218" t="s">
        <v>529</v>
      </c>
      <c r="G245" s="219" t="s">
        <v>139</v>
      </c>
      <c r="H245" s="220">
        <v>1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38</v>
      </c>
      <c r="O245" s="88"/>
      <c r="P245" s="226">
        <f>O245*H245</f>
        <v>0</v>
      </c>
      <c r="Q245" s="226">
        <v>0.0013600000000000001</v>
      </c>
      <c r="R245" s="226">
        <f>Q245*H245</f>
        <v>0.0013600000000000001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161</v>
      </c>
      <c r="AT245" s="228" t="s">
        <v>136</v>
      </c>
      <c r="AU245" s="228" t="s">
        <v>83</v>
      </c>
      <c r="AY245" s="14" t="s">
        <v>134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81</v>
      </c>
      <c r="BK245" s="229">
        <f>ROUND(I245*H245,2)</f>
        <v>0</v>
      </c>
      <c r="BL245" s="14" t="s">
        <v>161</v>
      </c>
      <c r="BM245" s="228" t="s">
        <v>530</v>
      </c>
    </row>
    <row r="246" s="2" customFormat="1" ht="21.75" customHeight="1">
      <c r="A246" s="35"/>
      <c r="B246" s="36"/>
      <c r="C246" s="216" t="s">
        <v>531</v>
      </c>
      <c r="D246" s="216" t="s">
        <v>136</v>
      </c>
      <c r="E246" s="217" t="s">
        <v>532</v>
      </c>
      <c r="F246" s="218" t="s">
        <v>533</v>
      </c>
      <c r="G246" s="219" t="s">
        <v>139</v>
      </c>
      <c r="H246" s="220">
        <v>1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38</v>
      </c>
      <c r="O246" s="88"/>
      <c r="P246" s="226">
        <f>O246*H246</f>
        <v>0</v>
      </c>
      <c r="Q246" s="226">
        <v>0.0019200000000000001</v>
      </c>
      <c r="R246" s="226">
        <f>Q246*H246</f>
        <v>0.0019200000000000001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161</v>
      </c>
      <c r="AT246" s="228" t="s">
        <v>136</v>
      </c>
      <c r="AU246" s="228" t="s">
        <v>83</v>
      </c>
      <c r="AY246" s="14" t="s">
        <v>134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81</v>
      </c>
      <c r="BK246" s="229">
        <f>ROUND(I246*H246,2)</f>
        <v>0</v>
      </c>
      <c r="BL246" s="14" t="s">
        <v>161</v>
      </c>
      <c r="BM246" s="228" t="s">
        <v>534</v>
      </c>
    </row>
    <row r="247" s="2" customFormat="1" ht="37.8" customHeight="1">
      <c r="A247" s="35"/>
      <c r="B247" s="36"/>
      <c r="C247" s="216" t="s">
        <v>535</v>
      </c>
      <c r="D247" s="216" t="s">
        <v>136</v>
      </c>
      <c r="E247" s="217" t="s">
        <v>536</v>
      </c>
      <c r="F247" s="218" t="s">
        <v>537</v>
      </c>
      <c r="G247" s="219" t="s">
        <v>139</v>
      </c>
      <c r="H247" s="220">
        <v>1</v>
      </c>
      <c r="I247" s="221"/>
      <c r="J247" s="222">
        <f>ROUND(I247*H247,2)</f>
        <v>0</v>
      </c>
      <c r="K247" s="223"/>
      <c r="L247" s="41"/>
      <c r="M247" s="224" t="s">
        <v>1</v>
      </c>
      <c r="N247" s="225" t="s">
        <v>38</v>
      </c>
      <c r="O247" s="88"/>
      <c r="P247" s="226">
        <f>O247*H247</f>
        <v>0</v>
      </c>
      <c r="Q247" s="226">
        <v>0.00056999999999999998</v>
      </c>
      <c r="R247" s="226">
        <f>Q247*H247</f>
        <v>0.00056999999999999998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161</v>
      </c>
      <c r="AT247" s="228" t="s">
        <v>136</v>
      </c>
      <c r="AU247" s="228" t="s">
        <v>83</v>
      </c>
      <c r="AY247" s="14" t="s">
        <v>134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81</v>
      </c>
      <c r="BK247" s="229">
        <f>ROUND(I247*H247,2)</f>
        <v>0</v>
      </c>
      <c r="BL247" s="14" t="s">
        <v>161</v>
      </c>
      <c r="BM247" s="228" t="s">
        <v>538</v>
      </c>
    </row>
    <row r="248" s="2" customFormat="1" ht="37.8" customHeight="1">
      <c r="A248" s="35"/>
      <c r="B248" s="36"/>
      <c r="C248" s="216" t="s">
        <v>539</v>
      </c>
      <c r="D248" s="216" t="s">
        <v>136</v>
      </c>
      <c r="E248" s="217" t="s">
        <v>540</v>
      </c>
      <c r="F248" s="218" t="s">
        <v>541</v>
      </c>
      <c r="G248" s="219" t="s">
        <v>139</v>
      </c>
      <c r="H248" s="220">
        <v>1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38</v>
      </c>
      <c r="O248" s="88"/>
      <c r="P248" s="226">
        <f>O248*H248</f>
        <v>0</v>
      </c>
      <c r="Q248" s="226">
        <v>0.00124</v>
      </c>
      <c r="R248" s="226">
        <f>Q248*H248</f>
        <v>0.00124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161</v>
      </c>
      <c r="AT248" s="228" t="s">
        <v>136</v>
      </c>
      <c r="AU248" s="228" t="s">
        <v>83</v>
      </c>
      <c r="AY248" s="14" t="s">
        <v>134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81</v>
      </c>
      <c r="BK248" s="229">
        <f>ROUND(I248*H248,2)</f>
        <v>0</v>
      </c>
      <c r="BL248" s="14" t="s">
        <v>161</v>
      </c>
      <c r="BM248" s="228" t="s">
        <v>542</v>
      </c>
    </row>
    <row r="249" s="2" customFormat="1" ht="37.8" customHeight="1">
      <c r="A249" s="35"/>
      <c r="B249" s="36"/>
      <c r="C249" s="216" t="s">
        <v>543</v>
      </c>
      <c r="D249" s="216" t="s">
        <v>136</v>
      </c>
      <c r="E249" s="217" t="s">
        <v>544</v>
      </c>
      <c r="F249" s="218" t="s">
        <v>545</v>
      </c>
      <c r="G249" s="219" t="s">
        <v>139</v>
      </c>
      <c r="H249" s="220">
        <v>2</v>
      </c>
      <c r="I249" s="221"/>
      <c r="J249" s="222">
        <f>ROUND(I249*H249,2)</f>
        <v>0</v>
      </c>
      <c r="K249" s="223"/>
      <c r="L249" s="41"/>
      <c r="M249" s="224" t="s">
        <v>1</v>
      </c>
      <c r="N249" s="225" t="s">
        <v>38</v>
      </c>
      <c r="O249" s="88"/>
      <c r="P249" s="226">
        <f>O249*H249</f>
        <v>0</v>
      </c>
      <c r="Q249" s="226">
        <v>0.00114</v>
      </c>
      <c r="R249" s="226">
        <f>Q249*H249</f>
        <v>0.0022799999999999999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161</v>
      </c>
      <c r="AT249" s="228" t="s">
        <v>136</v>
      </c>
      <c r="AU249" s="228" t="s">
        <v>83</v>
      </c>
      <c r="AY249" s="14" t="s">
        <v>134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81</v>
      </c>
      <c r="BK249" s="229">
        <f>ROUND(I249*H249,2)</f>
        <v>0</v>
      </c>
      <c r="BL249" s="14" t="s">
        <v>161</v>
      </c>
      <c r="BM249" s="228" t="s">
        <v>546</v>
      </c>
    </row>
    <row r="250" s="2" customFormat="1" ht="37.8" customHeight="1">
      <c r="A250" s="35"/>
      <c r="B250" s="36"/>
      <c r="C250" s="216" t="s">
        <v>547</v>
      </c>
      <c r="D250" s="216" t="s">
        <v>136</v>
      </c>
      <c r="E250" s="217" t="s">
        <v>548</v>
      </c>
      <c r="F250" s="218" t="s">
        <v>549</v>
      </c>
      <c r="G250" s="219" t="s">
        <v>139</v>
      </c>
      <c r="H250" s="220">
        <v>2</v>
      </c>
      <c r="I250" s="221"/>
      <c r="J250" s="222">
        <f>ROUND(I250*H250,2)</f>
        <v>0</v>
      </c>
      <c r="K250" s="223"/>
      <c r="L250" s="41"/>
      <c r="M250" s="224" t="s">
        <v>1</v>
      </c>
      <c r="N250" s="225" t="s">
        <v>38</v>
      </c>
      <c r="O250" s="88"/>
      <c r="P250" s="226">
        <f>O250*H250</f>
        <v>0</v>
      </c>
      <c r="Q250" s="226">
        <v>0.00173</v>
      </c>
      <c r="R250" s="226">
        <f>Q250*H250</f>
        <v>0.00346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161</v>
      </c>
      <c r="AT250" s="228" t="s">
        <v>136</v>
      </c>
      <c r="AU250" s="228" t="s">
        <v>83</v>
      </c>
      <c r="AY250" s="14" t="s">
        <v>134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4" t="s">
        <v>81</v>
      </c>
      <c r="BK250" s="229">
        <f>ROUND(I250*H250,2)</f>
        <v>0</v>
      </c>
      <c r="BL250" s="14" t="s">
        <v>161</v>
      </c>
      <c r="BM250" s="228" t="s">
        <v>550</v>
      </c>
    </row>
    <row r="251" s="2" customFormat="1" ht="37.8" customHeight="1">
      <c r="A251" s="35"/>
      <c r="B251" s="36"/>
      <c r="C251" s="216" t="s">
        <v>551</v>
      </c>
      <c r="D251" s="216" t="s">
        <v>136</v>
      </c>
      <c r="E251" s="217" t="s">
        <v>552</v>
      </c>
      <c r="F251" s="218" t="s">
        <v>553</v>
      </c>
      <c r="G251" s="219" t="s">
        <v>139</v>
      </c>
      <c r="H251" s="220">
        <v>1</v>
      </c>
      <c r="I251" s="221"/>
      <c r="J251" s="222">
        <f>ROUND(I251*H251,2)</f>
        <v>0</v>
      </c>
      <c r="K251" s="223"/>
      <c r="L251" s="41"/>
      <c r="M251" s="224" t="s">
        <v>1</v>
      </c>
      <c r="N251" s="225" t="s">
        <v>38</v>
      </c>
      <c r="O251" s="88"/>
      <c r="P251" s="226">
        <f>O251*H251</f>
        <v>0</v>
      </c>
      <c r="Q251" s="226">
        <v>0.00173</v>
      </c>
      <c r="R251" s="226">
        <f>Q251*H251</f>
        <v>0.00173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161</v>
      </c>
      <c r="AT251" s="228" t="s">
        <v>136</v>
      </c>
      <c r="AU251" s="228" t="s">
        <v>83</v>
      </c>
      <c r="AY251" s="14" t="s">
        <v>134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81</v>
      </c>
      <c r="BK251" s="229">
        <f>ROUND(I251*H251,2)</f>
        <v>0</v>
      </c>
      <c r="BL251" s="14" t="s">
        <v>161</v>
      </c>
      <c r="BM251" s="228" t="s">
        <v>554</v>
      </c>
    </row>
    <row r="252" s="2" customFormat="1" ht="37.8" customHeight="1">
      <c r="A252" s="35"/>
      <c r="B252" s="36"/>
      <c r="C252" s="216" t="s">
        <v>555</v>
      </c>
      <c r="D252" s="216" t="s">
        <v>136</v>
      </c>
      <c r="E252" s="217" t="s">
        <v>556</v>
      </c>
      <c r="F252" s="218" t="s">
        <v>557</v>
      </c>
      <c r="G252" s="219" t="s">
        <v>139</v>
      </c>
      <c r="H252" s="220">
        <v>1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38</v>
      </c>
      <c r="O252" s="88"/>
      <c r="P252" s="226">
        <f>O252*H252</f>
        <v>0</v>
      </c>
      <c r="Q252" s="226">
        <v>0.00173</v>
      </c>
      <c r="R252" s="226">
        <f>Q252*H252</f>
        <v>0.00173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161</v>
      </c>
      <c r="AT252" s="228" t="s">
        <v>136</v>
      </c>
      <c r="AU252" s="228" t="s">
        <v>83</v>
      </c>
      <c r="AY252" s="14" t="s">
        <v>134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81</v>
      </c>
      <c r="BK252" s="229">
        <f>ROUND(I252*H252,2)</f>
        <v>0</v>
      </c>
      <c r="BL252" s="14" t="s">
        <v>161</v>
      </c>
      <c r="BM252" s="228" t="s">
        <v>558</v>
      </c>
    </row>
    <row r="253" s="2" customFormat="1" ht="24.15" customHeight="1">
      <c r="A253" s="35"/>
      <c r="B253" s="36"/>
      <c r="C253" s="216" t="s">
        <v>559</v>
      </c>
      <c r="D253" s="216" t="s">
        <v>136</v>
      </c>
      <c r="E253" s="217" t="s">
        <v>560</v>
      </c>
      <c r="F253" s="218" t="s">
        <v>561</v>
      </c>
      <c r="G253" s="219" t="s">
        <v>139</v>
      </c>
      <c r="H253" s="220">
        <v>1</v>
      </c>
      <c r="I253" s="221"/>
      <c r="J253" s="222">
        <f>ROUND(I253*H253,2)</f>
        <v>0</v>
      </c>
      <c r="K253" s="223"/>
      <c r="L253" s="41"/>
      <c r="M253" s="224" t="s">
        <v>1</v>
      </c>
      <c r="N253" s="225" t="s">
        <v>38</v>
      </c>
      <c r="O253" s="88"/>
      <c r="P253" s="226">
        <f>O253*H253</f>
        <v>0</v>
      </c>
      <c r="Q253" s="226">
        <v>0.00071000000000000002</v>
      </c>
      <c r="R253" s="226">
        <f>Q253*H253</f>
        <v>0.00071000000000000002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161</v>
      </c>
      <c r="AT253" s="228" t="s">
        <v>136</v>
      </c>
      <c r="AU253" s="228" t="s">
        <v>83</v>
      </c>
      <c r="AY253" s="14" t="s">
        <v>134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81</v>
      </c>
      <c r="BK253" s="229">
        <f>ROUND(I253*H253,2)</f>
        <v>0</v>
      </c>
      <c r="BL253" s="14" t="s">
        <v>161</v>
      </c>
      <c r="BM253" s="228" t="s">
        <v>562</v>
      </c>
    </row>
    <row r="254" s="2" customFormat="1" ht="24.15" customHeight="1">
      <c r="A254" s="35"/>
      <c r="B254" s="36"/>
      <c r="C254" s="216" t="s">
        <v>563</v>
      </c>
      <c r="D254" s="216" t="s">
        <v>136</v>
      </c>
      <c r="E254" s="217" t="s">
        <v>564</v>
      </c>
      <c r="F254" s="218" t="s">
        <v>565</v>
      </c>
      <c r="G254" s="219" t="s">
        <v>139</v>
      </c>
      <c r="H254" s="220">
        <v>1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38</v>
      </c>
      <c r="O254" s="88"/>
      <c r="P254" s="226">
        <f>O254*H254</f>
        <v>0</v>
      </c>
      <c r="Q254" s="226">
        <v>0.00080999999999999996</v>
      </c>
      <c r="R254" s="226">
        <f>Q254*H254</f>
        <v>0.00080999999999999996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161</v>
      </c>
      <c r="AT254" s="228" t="s">
        <v>136</v>
      </c>
      <c r="AU254" s="228" t="s">
        <v>83</v>
      </c>
      <c r="AY254" s="14" t="s">
        <v>134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81</v>
      </c>
      <c r="BK254" s="229">
        <f>ROUND(I254*H254,2)</f>
        <v>0</v>
      </c>
      <c r="BL254" s="14" t="s">
        <v>161</v>
      </c>
      <c r="BM254" s="228" t="s">
        <v>566</v>
      </c>
    </row>
    <row r="255" s="2" customFormat="1" ht="24.15" customHeight="1">
      <c r="A255" s="35"/>
      <c r="B255" s="36"/>
      <c r="C255" s="216" t="s">
        <v>567</v>
      </c>
      <c r="D255" s="216" t="s">
        <v>136</v>
      </c>
      <c r="E255" s="217" t="s">
        <v>568</v>
      </c>
      <c r="F255" s="218" t="s">
        <v>569</v>
      </c>
      <c r="G255" s="219" t="s">
        <v>139</v>
      </c>
      <c r="H255" s="220">
        <v>2</v>
      </c>
      <c r="I255" s="221"/>
      <c r="J255" s="222">
        <f>ROUND(I255*H255,2)</f>
        <v>0</v>
      </c>
      <c r="K255" s="223"/>
      <c r="L255" s="41"/>
      <c r="M255" s="224" t="s">
        <v>1</v>
      </c>
      <c r="N255" s="225" t="s">
        <v>38</v>
      </c>
      <c r="O255" s="88"/>
      <c r="P255" s="226">
        <f>O255*H255</f>
        <v>0</v>
      </c>
      <c r="Q255" s="226">
        <v>0.00095</v>
      </c>
      <c r="R255" s="226">
        <f>Q255*H255</f>
        <v>0.0019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161</v>
      </c>
      <c r="AT255" s="228" t="s">
        <v>136</v>
      </c>
      <c r="AU255" s="228" t="s">
        <v>83</v>
      </c>
      <c r="AY255" s="14" t="s">
        <v>134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4" t="s">
        <v>81</v>
      </c>
      <c r="BK255" s="229">
        <f>ROUND(I255*H255,2)</f>
        <v>0</v>
      </c>
      <c r="BL255" s="14" t="s">
        <v>161</v>
      </c>
      <c r="BM255" s="228" t="s">
        <v>570</v>
      </c>
    </row>
    <row r="256" s="2" customFormat="1" ht="24.15" customHeight="1">
      <c r="A256" s="35"/>
      <c r="B256" s="36"/>
      <c r="C256" s="216" t="s">
        <v>571</v>
      </c>
      <c r="D256" s="216" t="s">
        <v>136</v>
      </c>
      <c r="E256" s="217" t="s">
        <v>572</v>
      </c>
      <c r="F256" s="218" t="s">
        <v>573</v>
      </c>
      <c r="G256" s="219" t="s">
        <v>139</v>
      </c>
      <c r="H256" s="220">
        <v>2</v>
      </c>
      <c r="I256" s="221"/>
      <c r="J256" s="222">
        <f>ROUND(I256*H256,2)</f>
        <v>0</v>
      </c>
      <c r="K256" s="223"/>
      <c r="L256" s="41"/>
      <c r="M256" s="224" t="s">
        <v>1</v>
      </c>
      <c r="N256" s="225" t="s">
        <v>38</v>
      </c>
      <c r="O256" s="88"/>
      <c r="P256" s="226">
        <f>O256*H256</f>
        <v>0</v>
      </c>
      <c r="Q256" s="226">
        <v>0.0016900000000000001</v>
      </c>
      <c r="R256" s="226">
        <f>Q256*H256</f>
        <v>0.0033800000000000002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161</v>
      </c>
      <c r="AT256" s="228" t="s">
        <v>136</v>
      </c>
      <c r="AU256" s="228" t="s">
        <v>83</v>
      </c>
      <c r="AY256" s="14" t="s">
        <v>134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4" t="s">
        <v>81</v>
      </c>
      <c r="BK256" s="229">
        <f>ROUND(I256*H256,2)</f>
        <v>0</v>
      </c>
      <c r="BL256" s="14" t="s">
        <v>161</v>
      </c>
      <c r="BM256" s="228" t="s">
        <v>574</v>
      </c>
    </row>
    <row r="257" s="2" customFormat="1" ht="24.15" customHeight="1">
      <c r="A257" s="35"/>
      <c r="B257" s="36"/>
      <c r="C257" s="216" t="s">
        <v>575</v>
      </c>
      <c r="D257" s="216" t="s">
        <v>136</v>
      </c>
      <c r="E257" s="217" t="s">
        <v>576</v>
      </c>
      <c r="F257" s="218" t="s">
        <v>577</v>
      </c>
      <c r="G257" s="219" t="s">
        <v>139</v>
      </c>
      <c r="H257" s="220">
        <v>1</v>
      </c>
      <c r="I257" s="221"/>
      <c r="J257" s="222">
        <f>ROUND(I257*H257,2)</f>
        <v>0</v>
      </c>
      <c r="K257" s="223"/>
      <c r="L257" s="41"/>
      <c r="M257" s="224" t="s">
        <v>1</v>
      </c>
      <c r="N257" s="225" t="s">
        <v>38</v>
      </c>
      <c r="O257" s="88"/>
      <c r="P257" s="226">
        <f>O257*H257</f>
        <v>0</v>
      </c>
      <c r="Q257" s="226">
        <v>0.00233</v>
      </c>
      <c r="R257" s="226">
        <f>Q257*H257</f>
        <v>0.00233</v>
      </c>
      <c r="S257" s="226">
        <v>0</v>
      </c>
      <c r="T257" s="22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8" t="s">
        <v>161</v>
      </c>
      <c r="AT257" s="228" t="s">
        <v>136</v>
      </c>
      <c r="AU257" s="228" t="s">
        <v>83</v>
      </c>
      <c r="AY257" s="14" t="s">
        <v>134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4" t="s">
        <v>81</v>
      </c>
      <c r="BK257" s="229">
        <f>ROUND(I257*H257,2)</f>
        <v>0</v>
      </c>
      <c r="BL257" s="14" t="s">
        <v>161</v>
      </c>
      <c r="BM257" s="228" t="s">
        <v>578</v>
      </c>
    </row>
    <row r="258" s="2" customFormat="1" ht="24.15" customHeight="1">
      <c r="A258" s="35"/>
      <c r="B258" s="36"/>
      <c r="C258" s="216" t="s">
        <v>579</v>
      </c>
      <c r="D258" s="216" t="s">
        <v>136</v>
      </c>
      <c r="E258" s="217" t="s">
        <v>580</v>
      </c>
      <c r="F258" s="218" t="s">
        <v>581</v>
      </c>
      <c r="G258" s="219" t="s">
        <v>139</v>
      </c>
      <c r="H258" s="220">
        <v>1</v>
      </c>
      <c r="I258" s="221"/>
      <c r="J258" s="222">
        <f>ROUND(I258*H258,2)</f>
        <v>0</v>
      </c>
      <c r="K258" s="223"/>
      <c r="L258" s="41"/>
      <c r="M258" s="224" t="s">
        <v>1</v>
      </c>
      <c r="N258" s="225" t="s">
        <v>38</v>
      </c>
      <c r="O258" s="88"/>
      <c r="P258" s="226">
        <f>O258*H258</f>
        <v>0</v>
      </c>
      <c r="Q258" s="226">
        <v>0.00233</v>
      </c>
      <c r="R258" s="226">
        <f>Q258*H258</f>
        <v>0.00233</v>
      </c>
      <c r="S258" s="226">
        <v>0</v>
      </c>
      <c r="T258" s="22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161</v>
      </c>
      <c r="AT258" s="228" t="s">
        <v>136</v>
      </c>
      <c r="AU258" s="228" t="s">
        <v>83</v>
      </c>
      <c r="AY258" s="14" t="s">
        <v>134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4" t="s">
        <v>81</v>
      </c>
      <c r="BK258" s="229">
        <f>ROUND(I258*H258,2)</f>
        <v>0</v>
      </c>
      <c r="BL258" s="14" t="s">
        <v>161</v>
      </c>
      <c r="BM258" s="228" t="s">
        <v>582</v>
      </c>
    </row>
    <row r="259" s="2" customFormat="1" ht="24.15" customHeight="1">
      <c r="A259" s="35"/>
      <c r="B259" s="36"/>
      <c r="C259" s="216" t="s">
        <v>583</v>
      </c>
      <c r="D259" s="216" t="s">
        <v>136</v>
      </c>
      <c r="E259" s="217" t="s">
        <v>584</v>
      </c>
      <c r="F259" s="218" t="s">
        <v>585</v>
      </c>
      <c r="G259" s="219" t="s">
        <v>139</v>
      </c>
      <c r="H259" s="220">
        <v>2</v>
      </c>
      <c r="I259" s="221"/>
      <c r="J259" s="222">
        <f>ROUND(I259*H259,2)</f>
        <v>0</v>
      </c>
      <c r="K259" s="223"/>
      <c r="L259" s="41"/>
      <c r="M259" s="224" t="s">
        <v>1</v>
      </c>
      <c r="N259" s="225" t="s">
        <v>38</v>
      </c>
      <c r="O259" s="88"/>
      <c r="P259" s="226">
        <f>O259*H259</f>
        <v>0</v>
      </c>
      <c r="Q259" s="226">
        <v>0.0014499999999999999</v>
      </c>
      <c r="R259" s="226">
        <f>Q259*H259</f>
        <v>0.0028999999999999998</v>
      </c>
      <c r="S259" s="226">
        <v>0</v>
      </c>
      <c r="T259" s="22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8" t="s">
        <v>161</v>
      </c>
      <c r="AT259" s="228" t="s">
        <v>136</v>
      </c>
      <c r="AU259" s="228" t="s">
        <v>83</v>
      </c>
      <c r="AY259" s="14" t="s">
        <v>134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4" t="s">
        <v>81</v>
      </c>
      <c r="BK259" s="229">
        <f>ROUND(I259*H259,2)</f>
        <v>0</v>
      </c>
      <c r="BL259" s="14" t="s">
        <v>161</v>
      </c>
      <c r="BM259" s="228" t="s">
        <v>586</v>
      </c>
    </row>
    <row r="260" s="2" customFormat="1" ht="24.15" customHeight="1">
      <c r="A260" s="35"/>
      <c r="B260" s="36"/>
      <c r="C260" s="216" t="s">
        <v>587</v>
      </c>
      <c r="D260" s="216" t="s">
        <v>136</v>
      </c>
      <c r="E260" s="217" t="s">
        <v>588</v>
      </c>
      <c r="F260" s="218" t="s">
        <v>589</v>
      </c>
      <c r="G260" s="219" t="s">
        <v>139</v>
      </c>
      <c r="H260" s="220">
        <v>2</v>
      </c>
      <c r="I260" s="221"/>
      <c r="J260" s="222">
        <f>ROUND(I260*H260,2)</f>
        <v>0</v>
      </c>
      <c r="K260" s="223"/>
      <c r="L260" s="41"/>
      <c r="M260" s="224" t="s">
        <v>1</v>
      </c>
      <c r="N260" s="225" t="s">
        <v>38</v>
      </c>
      <c r="O260" s="88"/>
      <c r="P260" s="226">
        <f>O260*H260</f>
        <v>0</v>
      </c>
      <c r="Q260" s="226">
        <v>0.0014599999999999999</v>
      </c>
      <c r="R260" s="226">
        <f>Q260*H260</f>
        <v>0.0029199999999999999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161</v>
      </c>
      <c r="AT260" s="228" t="s">
        <v>136</v>
      </c>
      <c r="AU260" s="228" t="s">
        <v>83</v>
      </c>
      <c r="AY260" s="14" t="s">
        <v>134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4" t="s">
        <v>81</v>
      </c>
      <c r="BK260" s="229">
        <f>ROUND(I260*H260,2)</f>
        <v>0</v>
      </c>
      <c r="BL260" s="14" t="s">
        <v>161</v>
      </c>
      <c r="BM260" s="228" t="s">
        <v>590</v>
      </c>
    </row>
    <row r="261" s="2" customFormat="1" ht="24.15" customHeight="1">
      <c r="A261" s="35"/>
      <c r="B261" s="36"/>
      <c r="C261" s="216" t="s">
        <v>591</v>
      </c>
      <c r="D261" s="216" t="s">
        <v>136</v>
      </c>
      <c r="E261" s="217" t="s">
        <v>592</v>
      </c>
      <c r="F261" s="218" t="s">
        <v>593</v>
      </c>
      <c r="G261" s="219" t="s">
        <v>139</v>
      </c>
      <c r="H261" s="220">
        <v>1</v>
      </c>
      <c r="I261" s="221"/>
      <c r="J261" s="222">
        <f>ROUND(I261*H261,2)</f>
        <v>0</v>
      </c>
      <c r="K261" s="223"/>
      <c r="L261" s="41"/>
      <c r="M261" s="224" t="s">
        <v>1</v>
      </c>
      <c r="N261" s="225" t="s">
        <v>38</v>
      </c>
      <c r="O261" s="88"/>
      <c r="P261" s="226">
        <f>O261*H261</f>
        <v>0</v>
      </c>
      <c r="Q261" s="226">
        <v>0.00172</v>
      </c>
      <c r="R261" s="226">
        <f>Q261*H261</f>
        <v>0.00172</v>
      </c>
      <c r="S261" s="226">
        <v>0</v>
      </c>
      <c r="T261" s="22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8" t="s">
        <v>161</v>
      </c>
      <c r="AT261" s="228" t="s">
        <v>136</v>
      </c>
      <c r="AU261" s="228" t="s">
        <v>83</v>
      </c>
      <c r="AY261" s="14" t="s">
        <v>134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4" t="s">
        <v>81</v>
      </c>
      <c r="BK261" s="229">
        <f>ROUND(I261*H261,2)</f>
        <v>0</v>
      </c>
      <c r="BL261" s="14" t="s">
        <v>161</v>
      </c>
      <c r="BM261" s="228" t="s">
        <v>594</v>
      </c>
    </row>
    <row r="262" s="2" customFormat="1" ht="24.15" customHeight="1">
      <c r="A262" s="35"/>
      <c r="B262" s="36"/>
      <c r="C262" s="216" t="s">
        <v>595</v>
      </c>
      <c r="D262" s="216" t="s">
        <v>136</v>
      </c>
      <c r="E262" s="217" t="s">
        <v>596</v>
      </c>
      <c r="F262" s="218" t="s">
        <v>597</v>
      </c>
      <c r="G262" s="219" t="s">
        <v>139</v>
      </c>
      <c r="H262" s="220">
        <v>1</v>
      </c>
      <c r="I262" s="221"/>
      <c r="J262" s="222">
        <f>ROUND(I262*H262,2)</f>
        <v>0</v>
      </c>
      <c r="K262" s="223"/>
      <c r="L262" s="41"/>
      <c r="M262" s="224" t="s">
        <v>1</v>
      </c>
      <c r="N262" s="225" t="s">
        <v>38</v>
      </c>
      <c r="O262" s="88"/>
      <c r="P262" s="226">
        <f>O262*H262</f>
        <v>0</v>
      </c>
      <c r="Q262" s="226">
        <v>0.0037699999999999999</v>
      </c>
      <c r="R262" s="226">
        <f>Q262*H262</f>
        <v>0.0037699999999999999</v>
      </c>
      <c r="S262" s="226">
        <v>0</v>
      </c>
      <c r="T262" s="22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8" t="s">
        <v>161</v>
      </c>
      <c r="AT262" s="228" t="s">
        <v>136</v>
      </c>
      <c r="AU262" s="228" t="s">
        <v>83</v>
      </c>
      <c r="AY262" s="14" t="s">
        <v>134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4" t="s">
        <v>81</v>
      </c>
      <c r="BK262" s="229">
        <f>ROUND(I262*H262,2)</f>
        <v>0</v>
      </c>
      <c r="BL262" s="14" t="s">
        <v>161</v>
      </c>
      <c r="BM262" s="228" t="s">
        <v>598</v>
      </c>
    </row>
    <row r="263" s="2" customFormat="1" ht="24.15" customHeight="1">
      <c r="A263" s="35"/>
      <c r="B263" s="36"/>
      <c r="C263" s="216" t="s">
        <v>599</v>
      </c>
      <c r="D263" s="216" t="s">
        <v>136</v>
      </c>
      <c r="E263" s="217" t="s">
        <v>600</v>
      </c>
      <c r="F263" s="218" t="s">
        <v>601</v>
      </c>
      <c r="G263" s="219" t="s">
        <v>139</v>
      </c>
      <c r="H263" s="220">
        <v>2</v>
      </c>
      <c r="I263" s="221"/>
      <c r="J263" s="222">
        <f>ROUND(I263*H263,2)</f>
        <v>0</v>
      </c>
      <c r="K263" s="223"/>
      <c r="L263" s="41"/>
      <c r="M263" s="224" t="s">
        <v>1</v>
      </c>
      <c r="N263" s="225" t="s">
        <v>38</v>
      </c>
      <c r="O263" s="88"/>
      <c r="P263" s="226">
        <f>O263*H263</f>
        <v>0</v>
      </c>
      <c r="Q263" s="226">
        <v>0.0033999999999999998</v>
      </c>
      <c r="R263" s="226">
        <f>Q263*H263</f>
        <v>0.0067999999999999996</v>
      </c>
      <c r="S263" s="226">
        <v>0</v>
      </c>
      <c r="T263" s="22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8" t="s">
        <v>161</v>
      </c>
      <c r="AT263" s="228" t="s">
        <v>136</v>
      </c>
      <c r="AU263" s="228" t="s">
        <v>83</v>
      </c>
      <c r="AY263" s="14" t="s">
        <v>134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4" t="s">
        <v>81</v>
      </c>
      <c r="BK263" s="229">
        <f>ROUND(I263*H263,2)</f>
        <v>0</v>
      </c>
      <c r="BL263" s="14" t="s">
        <v>161</v>
      </c>
      <c r="BM263" s="228" t="s">
        <v>602</v>
      </c>
    </row>
    <row r="264" s="2" customFormat="1" ht="37.8" customHeight="1">
      <c r="A264" s="35"/>
      <c r="B264" s="36"/>
      <c r="C264" s="216" t="s">
        <v>603</v>
      </c>
      <c r="D264" s="216" t="s">
        <v>136</v>
      </c>
      <c r="E264" s="217" t="s">
        <v>604</v>
      </c>
      <c r="F264" s="218" t="s">
        <v>605</v>
      </c>
      <c r="G264" s="219" t="s">
        <v>160</v>
      </c>
      <c r="H264" s="220">
        <v>1</v>
      </c>
      <c r="I264" s="221"/>
      <c r="J264" s="222">
        <f>ROUND(I264*H264,2)</f>
        <v>0</v>
      </c>
      <c r="K264" s="223"/>
      <c r="L264" s="41"/>
      <c r="M264" s="224" t="s">
        <v>1</v>
      </c>
      <c r="N264" s="225" t="s">
        <v>38</v>
      </c>
      <c r="O264" s="88"/>
      <c r="P264" s="226">
        <f>O264*H264</f>
        <v>0</v>
      </c>
      <c r="Q264" s="226">
        <v>0.090870000000000006</v>
      </c>
      <c r="R264" s="226">
        <f>Q264*H264</f>
        <v>0.090870000000000006</v>
      </c>
      <c r="S264" s="226">
        <v>0</v>
      </c>
      <c r="T264" s="22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8" t="s">
        <v>161</v>
      </c>
      <c r="AT264" s="228" t="s">
        <v>136</v>
      </c>
      <c r="AU264" s="228" t="s">
        <v>83</v>
      </c>
      <c r="AY264" s="14" t="s">
        <v>134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4" t="s">
        <v>81</v>
      </c>
      <c r="BK264" s="229">
        <f>ROUND(I264*H264,2)</f>
        <v>0</v>
      </c>
      <c r="BL264" s="14" t="s">
        <v>161</v>
      </c>
      <c r="BM264" s="228" t="s">
        <v>606</v>
      </c>
    </row>
    <row r="265" s="2" customFormat="1" ht="24.15" customHeight="1">
      <c r="A265" s="35"/>
      <c r="B265" s="36"/>
      <c r="C265" s="216" t="s">
        <v>607</v>
      </c>
      <c r="D265" s="216" t="s">
        <v>136</v>
      </c>
      <c r="E265" s="217" t="s">
        <v>608</v>
      </c>
      <c r="F265" s="218" t="s">
        <v>609</v>
      </c>
      <c r="G265" s="219" t="s">
        <v>139</v>
      </c>
      <c r="H265" s="220">
        <v>1</v>
      </c>
      <c r="I265" s="221"/>
      <c r="J265" s="222">
        <f>ROUND(I265*H265,2)</f>
        <v>0</v>
      </c>
      <c r="K265" s="223"/>
      <c r="L265" s="41"/>
      <c r="M265" s="224" t="s">
        <v>1</v>
      </c>
      <c r="N265" s="225" t="s">
        <v>38</v>
      </c>
      <c r="O265" s="88"/>
      <c r="P265" s="226">
        <f>O265*H265</f>
        <v>0</v>
      </c>
      <c r="Q265" s="226">
        <v>0.00075000000000000002</v>
      </c>
      <c r="R265" s="226">
        <f>Q265*H265</f>
        <v>0.00075000000000000002</v>
      </c>
      <c r="S265" s="226">
        <v>0</v>
      </c>
      <c r="T265" s="22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161</v>
      </c>
      <c r="AT265" s="228" t="s">
        <v>136</v>
      </c>
      <c r="AU265" s="228" t="s">
        <v>83</v>
      </c>
      <c r="AY265" s="14" t="s">
        <v>134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4" t="s">
        <v>81</v>
      </c>
      <c r="BK265" s="229">
        <f>ROUND(I265*H265,2)</f>
        <v>0</v>
      </c>
      <c r="BL265" s="14" t="s">
        <v>161</v>
      </c>
      <c r="BM265" s="228" t="s">
        <v>610</v>
      </c>
    </row>
    <row r="266" s="2" customFormat="1" ht="16.5" customHeight="1">
      <c r="A266" s="35"/>
      <c r="B266" s="36"/>
      <c r="C266" s="216" t="s">
        <v>611</v>
      </c>
      <c r="D266" s="216" t="s">
        <v>136</v>
      </c>
      <c r="E266" s="217" t="s">
        <v>612</v>
      </c>
      <c r="F266" s="218" t="s">
        <v>613</v>
      </c>
      <c r="G266" s="219" t="s">
        <v>139</v>
      </c>
      <c r="H266" s="220">
        <v>1</v>
      </c>
      <c r="I266" s="221"/>
      <c r="J266" s="222">
        <f>ROUND(I266*H266,2)</f>
        <v>0</v>
      </c>
      <c r="K266" s="223"/>
      <c r="L266" s="41"/>
      <c r="M266" s="224" t="s">
        <v>1</v>
      </c>
      <c r="N266" s="225" t="s">
        <v>38</v>
      </c>
      <c r="O266" s="88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8" t="s">
        <v>161</v>
      </c>
      <c r="AT266" s="228" t="s">
        <v>136</v>
      </c>
      <c r="AU266" s="228" t="s">
        <v>83</v>
      </c>
      <c r="AY266" s="14" t="s">
        <v>134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4" t="s">
        <v>81</v>
      </c>
      <c r="BK266" s="229">
        <f>ROUND(I266*H266,2)</f>
        <v>0</v>
      </c>
      <c r="BL266" s="14" t="s">
        <v>161</v>
      </c>
      <c r="BM266" s="228" t="s">
        <v>614</v>
      </c>
    </row>
    <row r="267" s="2" customFormat="1" ht="21.75" customHeight="1">
      <c r="A267" s="35"/>
      <c r="B267" s="36"/>
      <c r="C267" s="216" t="s">
        <v>615</v>
      </c>
      <c r="D267" s="216" t="s">
        <v>136</v>
      </c>
      <c r="E267" s="217" t="s">
        <v>616</v>
      </c>
      <c r="F267" s="218" t="s">
        <v>617</v>
      </c>
      <c r="G267" s="219" t="s">
        <v>194</v>
      </c>
      <c r="H267" s="220">
        <v>0.624</v>
      </c>
      <c r="I267" s="221"/>
      <c r="J267" s="222">
        <f>ROUND(I267*H267,2)</f>
        <v>0</v>
      </c>
      <c r="K267" s="223"/>
      <c r="L267" s="41"/>
      <c r="M267" s="224" t="s">
        <v>1</v>
      </c>
      <c r="N267" s="225" t="s">
        <v>38</v>
      </c>
      <c r="O267" s="88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8" t="s">
        <v>161</v>
      </c>
      <c r="AT267" s="228" t="s">
        <v>136</v>
      </c>
      <c r="AU267" s="228" t="s">
        <v>83</v>
      </c>
      <c r="AY267" s="14" t="s">
        <v>134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4" t="s">
        <v>81</v>
      </c>
      <c r="BK267" s="229">
        <f>ROUND(I267*H267,2)</f>
        <v>0</v>
      </c>
      <c r="BL267" s="14" t="s">
        <v>161</v>
      </c>
      <c r="BM267" s="228" t="s">
        <v>618</v>
      </c>
    </row>
    <row r="268" s="12" customFormat="1" ht="22.8" customHeight="1">
      <c r="A268" s="12"/>
      <c r="B268" s="200"/>
      <c r="C268" s="201"/>
      <c r="D268" s="202" t="s">
        <v>72</v>
      </c>
      <c r="E268" s="214" t="s">
        <v>619</v>
      </c>
      <c r="F268" s="214" t="s">
        <v>620</v>
      </c>
      <c r="G268" s="201"/>
      <c r="H268" s="201"/>
      <c r="I268" s="204"/>
      <c r="J268" s="215">
        <f>BK268</f>
        <v>0</v>
      </c>
      <c r="K268" s="201"/>
      <c r="L268" s="206"/>
      <c r="M268" s="207"/>
      <c r="N268" s="208"/>
      <c r="O268" s="208"/>
      <c r="P268" s="209">
        <f>SUM(P269:P282)</f>
        <v>0</v>
      </c>
      <c r="Q268" s="208"/>
      <c r="R268" s="209">
        <f>SUM(R269:R282)</f>
        <v>0.44475520000000002</v>
      </c>
      <c r="S268" s="208"/>
      <c r="T268" s="210">
        <f>SUM(T269:T282)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1" t="s">
        <v>83</v>
      </c>
      <c r="AT268" s="212" t="s">
        <v>72</v>
      </c>
      <c r="AU268" s="212" t="s">
        <v>81</v>
      </c>
      <c r="AY268" s="211" t="s">
        <v>134</v>
      </c>
      <c r="BK268" s="213">
        <f>SUM(BK269:BK282)</f>
        <v>0</v>
      </c>
    </row>
    <row r="269" s="2" customFormat="1" ht="24.15" customHeight="1">
      <c r="A269" s="35"/>
      <c r="B269" s="36"/>
      <c r="C269" s="216" t="s">
        <v>621</v>
      </c>
      <c r="D269" s="216" t="s">
        <v>136</v>
      </c>
      <c r="E269" s="217" t="s">
        <v>622</v>
      </c>
      <c r="F269" s="218" t="s">
        <v>623</v>
      </c>
      <c r="G269" s="219" t="s">
        <v>345</v>
      </c>
      <c r="H269" s="220">
        <v>12</v>
      </c>
      <c r="I269" s="221"/>
      <c r="J269" s="222">
        <f>ROUND(I269*H269,2)</f>
        <v>0</v>
      </c>
      <c r="K269" s="223"/>
      <c r="L269" s="41"/>
      <c r="M269" s="224" t="s">
        <v>1</v>
      </c>
      <c r="N269" s="225" t="s">
        <v>38</v>
      </c>
      <c r="O269" s="88"/>
      <c r="P269" s="226">
        <f>O269*H269</f>
        <v>0</v>
      </c>
      <c r="Q269" s="226">
        <v>0.0011900000000000001</v>
      </c>
      <c r="R269" s="226">
        <f>Q269*H269</f>
        <v>0.014280000000000001</v>
      </c>
      <c r="S269" s="226">
        <v>0</v>
      </c>
      <c r="T269" s="22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161</v>
      </c>
      <c r="AT269" s="228" t="s">
        <v>136</v>
      </c>
      <c r="AU269" s="228" t="s">
        <v>83</v>
      </c>
      <c r="AY269" s="14" t="s">
        <v>134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4" t="s">
        <v>81</v>
      </c>
      <c r="BK269" s="229">
        <f>ROUND(I269*H269,2)</f>
        <v>0</v>
      </c>
      <c r="BL269" s="14" t="s">
        <v>161</v>
      </c>
      <c r="BM269" s="228" t="s">
        <v>624</v>
      </c>
    </row>
    <row r="270" s="2" customFormat="1" ht="24.15" customHeight="1">
      <c r="A270" s="35"/>
      <c r="B270" s="36"/>
      <c r="C270" s="216" t="s">
        <v>625</v>
      </c>
      <c r="D270" s="216" t="s">
        <v>136</v>
      </c>
      <c r="E270" s="217" t="s">
        <v>626</v>
      </c>
      <c r="F270" s="218" t="s">
        <v>627</v>
      </c>
      <c r="G270" s="219" t="s">
        <v>345</v>
      </c>
      <c r="H270" s="220">
        <v>8</v>
      </c>
      <c r="I270" s="221"/>
      <c r="J270" s="222">
        <f>ROUND(I270*H270,2)</f>
        <v>0</v>
      </c>
      <c r="K270" s="223"/>
      <c r="L270" s="41"/>
      <c r="M270" s="224" t="s">
        <v>1</v>
      </c>
      <c r="N270" s="225" t="s">
        <v>38</v>
      </c>
      <c r="O270" s="88"/>
      <c r="P270" s="226">
        <f>O270*H270</f>
        <v>0</v>
      </c>
      <c r="Q270" s="226">
        <v>0.0015</v>
      </c>
      <c r="R270" s="226">
        <f>Q270*H270</f>
        <v>0.012</v>
      </c>
      <c r="S270" s="226">
        <v>0</v>
      </c>
      <c r="T270" s="22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8" t="s">
        <v>161</v>
      </c>
      <c r="AT270" s="228" t="s">
        <v>136</v>
      </c>
      <c r="AU270" s="228" t="s">
        <v>83</v>
      </c>
      <c r="AY270" s="14" t="s">
        <v>134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4" t="s">
        <v>81</v>
      </c>
      <c r="BK270" s="229">
        <f>ROUND(I270*H270,2)</f>
        <v>0</v>
      </c>
      <c r="BL270" s="14" t="s">
        <v>161</v>
      </c>
      <c r="BM270" s="228" t="s">
        <v>628</v>
      </c>
    </row>
    <row r="271" s="2" customFormat="1" ht="24.15" customHeight="1">
      <c r="A271" s="35"/>
      <c r="B271" s="36"/>
      <c r="C271" s="216" t="s">
        <v>629</v>
      </c>
      <c r="D271" s="216" t="s">
        <v>136</v>
      </c>
      <c r="E271" s="217" t="s">
        <v>630</v>
      </c>
      <c r="F271" s="218" t="s">
        <v>631</v>
      </c>
      <c r="G271" s="219" t="s">
        <v>345</v>
      </c>
      <c r="H271" s="220">
        <v>15</v>
      </c>
      <c r="I271" s="221"/>
      <c r="J271" s="222">
        <f>ROUND(I271*H271,2)</f>
        <v>0</v>
      </c>
      <c r="K271" s="223"/>
      <c r="L271" s="41"/>
      <c r="M271" s="224" t="s">
        <v>1</v>
      </c>
      <c r="N271" s="225" t="s">
        <v>38</v>
      </c>
      <c r="O271" s="88"/>
      <c r="P271" s="226">
        <f>O271*H271</f>
        <v>0</v>
      </c>
      <c r="Q271" s="226">
        <v>0.0019400000000000001</v>
      </c>
      <c r="R271" s="226">
        <f>Q271*H271</f>
        <v>0.029100000000000001</v>
      </c>
      <c r="S271" s="226">
        <v>0</v>
      </c>
      <c r="T271" s="22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8" t="s">
        <v>161</v>
      </c>
      <c r="AT271" s="228" t="s">
        <v>136</v>
      </c>
      <c r="AU271" s="228" t="s">
        <v>83</v>
      </c>
      <c r="AY271" s="14" t="s">
        <v>134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4" t="s">
        <v>81</v>
      </c>
      <c r="BK271" s="229">
        <f>ROUND(I271*H271,2)</f>
        <v>0</v>
      </c>
      <c r="BL271" s="14" t="s">
        <v>161</v>
      </c>
      <c r="BM271" s="228" t="s">
        <v>632</v>
      </c>
    </row>
    <row r="272" s="2" customFormat="1" ht="24.15" customHeight="1">
      <c r="A272" s="35"/>
      <c r="B272" s="36"/>
      <c r="C272" s="216" t="s">
        <v>633</v>
      </c>
      <c r="D272" s="216" t="s">
        <v>136</v>
      </c>
      <c r="E272" s="217" t="s">
        <v>634</v>
      </c>
      <c r="F272" s="218" t="s">
        <v>635</v>
      </c>
      <c r="G272" s="219" t="s">
        <v>345</v>
      </c>
      <c r="H272" s="220">
        <v>18</v>
      </c>
      <c r="I272" s="221"/>
      <c r="J272" s="222">
        <f>ROUND(I272*H272,2)</f>
        <v>0</v>
      </c>
      <c r="K272" s="223"/>
      <c r="L272" s="41"/>
      <c r="M272" s="224" t="s">
        <v>1</v>
      </c>
      <c r="N272" s="225" t="s">
        <v>38</v>
      </c>
      <c r="O272" s="88"/>
      <c r="P272" s="226">
        <f>O272*H272</f>
        <v>0</v>
      </c>
      <c r="Q272" s="226">
        <v>0.0026099999999999999</v>
      </c>
      <c r="R272" s="226">
        <f>Q272*H272</f>
        <v>0.046980000000000001</v>
      </c>
      <c r="S272" s="226">
        <v>0</v>
      </c>
      <c r="T272" s="22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8" t="s">
        <v>161</v>
      </c>
      <c r="AT272" s="228" t="s">
        <v>136</v>
      </c>
      <c r="AU272" s="228" t="s">
        <v>83</v>
      </c>
      <c r="AY272" s="14" t="s">
        <v>134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4" t="s">
        <v>81</v>
      </c>
      <c r="BK272" s="229">
        <f>ROUND(I272*H272,2)</f>
        <v>0</v>
      </c>
      <c r="BL272" s="14" t="s">
        <v>161</v>
      </c>
      <c r="BM272" s="228" t="s">
        <v>636</v>
      </c>
    </row>
    <row r="273" s="2" customFormat="1" ht="24.15" customHeight="1">
      <c r="A273" s="35"/>
      <c r="B273" s="36"/>
      <c r="C273" s="216" t="s">
        <v>637</v>
      </c>
      <c r="D273" s="216" t="s">
        <v>136</v>
      </c>
      <c r="E273" s="217" t="s">
        <v>638</v>
      </c>
      <c r="F273" s="218" t="s">
        <v>639</v>
      </c>
      <c r="G273" s="219" t="s">
        <v>345</v>
      </c>
      <c r="H273" s="220">
        <v>5</v>
      </c>
      <c r="I273" s="221"/>
      <c r="J273" s="222">
        <f>ROUND(I273*H273,2)</f>
        <v>0</v>
      </c>
      <c r="K273" s="223"/>
      <c r="L273" s="41"/>
      <c r="M273" s="224" t="s">
        <v>1</v>
      </c>
      <c r="N273" s="225" t="s">
        <v>38</v>
      </c>
      <c r="O273" s="88"/>
      <c r="P273" s="226">
        <f>O273*H273</f>
        <v>0</v>
      </c>
      <c r="Q273" s="226">
        <v>0.0057400000000000003</v>
      </c>
      <c r="R273" s="226">
        <f>Q273*H273</f>
        <v>0.028700000000000003</v>
      </c>
      <c r="S273" s="226">
        <v>0</v>
      </c>
      <c r="T273" s="22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8" t="s">
        <v>161</v>
      </c>
      <c r="AT273" s="228" t="s">
        <v>136</v>
      </c>
      <c r="AU273" s="228" t="s">
        <v>83</v>
      </c>
      <c r="AY273" s="14" t="s">
        <v>134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4" t="s">
        <v>81</v>
      </c>
      <c r="BK273" s="229">
        <f>ROUND(I273*H273,2)</f>
        <v>0</v>
      </c>
      <c r="BL273" s="14" t="s">
        <v>161</v>
      </c>
      <c r="BM273" s="228" t="s">
        <v>640</v>
      </c>
    </row>
    <row r="274" s="2" customFormat="1" ht="24.15" customHeight="1">
      <c r="A274" s="35"/>
      <c r="B274" s="36"/>
      <c r="C274" s="216" t="s">
        <v>641</v>
      </c>
      <c r="D274" s="216" t="s">
        <v>136</v>
      </c>
      <c r="E274" s="217" t="s">
        <v>642</v>
      </c>
      <c r="F274" s="218" t="s">
        <v>643</v>
      </c>
      <c r="G274" s="219" t="s">
        <v>345</v>
      </c>
      <c r="H274" s="220">
        <v>28</v>
      </c>
      <c r="I274" s="221"/>
      <c r="J274" s="222">
        <f>ROUND(I274*H274,2)</f>
        <v>0</v>
      </c>
      <c r="K274" s="223"/>
      <c r="L274" s="41"/>
      <c r="M274" s="224" t="s">
        <v>1</v>
      </c>
      <c r="N274" s="225" t="s">
        <v>38</v>
      </c>
      <c r="O274" s="88"/>
      <c r="P274" s="226">
        <f>O274*H274</f>
        <v>0</v>
      </c>
      <c r="Q274" s="226">
        <v>0.0072300000000000003</v>
      </c>
      <c r="R274" s="226">
        <f>Q274*H274</f>
        <v>0.20244000000000001</v>
      </c>
      <c r="S274" s="226">
        <v>0</v>
      </c>
      <c r="T274" s="22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8" t="s">
        <v>161</v>
      </c>
      <c r="AT274" s="228" t="s">
        <v>136</v>
      </c>
      <c r="AU274" s="228" t="s">
        <v>83</v>
      </c>
      <c r="AY274" s="14" t="s">
        <v>134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4" t="s">
        <v>81</v>
      </c>
      <c r="BK274" s="229">
        <f>ROUND(I274*H274,2)</f>
        <v>0</v>
      </c>
      <c r="BL274" s="14" t="s">
        <v>161</v>
      </c>
      <c r="BM274" s="228" t="s">
        <v>644</v>
      </c>
    </row>
    <row r="275" s="2" customFormat="1" ht="33" customHeight="1">
      <c r="A275" s="35"/>
      <c r="B275" s="36"/>
      <c r="C275" s="216" t="s">
        <v>645</v>
      </c>
      <c r="D275" s="216" t="s">
        <v>136</v>
      </c>
      <c r="E275" s="217" t="s">
        <v>646</v>
      </c>
      <c r="F275" s="218" t="s">
        <v>647</v>
      </c>
      <c r="G275" s="219" t="s">
        <v>345</v>
      </c>
      <c r="H275" s="220">
        <v>28</v>
      </c>
      <c r="I275" s="221"/>
      <c r="J275" s="222">
        <f>ROUND(I275*H275,2)</f>
        <v>0</v>
      </c>
      <c r="K275" s="223"/>
      <c r="L275" s="41"/>
      <c r="M275" s="224" t="s">
        <v>1</v>
      </c>
      <c r="N275" s="225" t="s">
        <v>38</v>
      </c>
      <c r="O275" s="88"/>
      <c r="P275" s="226">
        <f>O275*H275</f>
        <v>0</v>
      </c>
      <c r="Q275" s="226">
        <v>0.00040999999999999999</v>
      </c>
      <c r="R275" s="226">
        <f>Q275*H275</f>
        <v>0.011480000000000001</v>
      </c>
      <c r="S275" s="226">
        <v>0</v>
      </c>
      <c r="T275" s="22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8" t="s">
        <v>161</v>
      </c>
      <c r="AT275" s="228" t="s">
        <v>136</v>
      </c>
      <c r="AU275" s="228" t="s">
        <v>83</v>
      </c>
      <c r="AY275" s="14" t="s">
        <v>134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4" t="s">
        <v>81</v>
      </c>
      <c r="BK275" s="229">
        <f>ROUND(I275*H275,2)</f>
        <v>0</v>
      </c>
      <c r="BL275" s="14" t="s">
        <v>161</v>
      </c>
      <c r="BM275" s="228" t="s">
        <v>648</v>
      </c>
    </row>
    <row r="276" s="2" customFormat="1" ht="24.15" customHeight="1">
      <c r="A276" s="35"/>
      <c r="B276" s="36"/>
      <c r="C276" s="235" t="s">
        <v>649</v>
      </c>
      <c r="D276" s="235" t="s">
        <v>198</v>
      </c>
      <c r="E276" s="236" t="s">
        <v>650</v>
      </c>
      <c r="F276" s="237" t="s">
        <v>651</v>
      </c>
      <c r="G276" s="238" t="s">
        <v>345</v>
      </c>
      <c r="H276" s="239">
        <v>28.559999999999999</v>
      </c>
      <c r="I276" s="240"/>
      <c r="J276" s="241">
        <f>ROUND(I276*H276,2)</f>
        <v>0</v>
      </c>
      <c r="K276" s="242"/>
      <c r="L276" s="243"/>
      <c r="M276" s="244" t="s">
        <v>1</v>
      </c>
      <c r="N276" s="245" t="s">
        <v>38</v>
      </c>
      <c r="O276" s="88"/>
      <c r="P276" s="226">
        <f>O276*H276</f>
        <v>0</v>
      </c>
      <c r="Q276" s="226">
        <v>0.00167</v>
      </c>
      <c r="R276" s="226">
        <f>Q276*H276</f>
        <v>0.0476952</v>
      </c>
      <c r="S276" s="226">
        <v>0</v>
      </c>
      <c r="T276" s="22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8" t="s">
        <v>202</v>
      </c>
      <c r="AT276" s="228" t="s">
        <v>198</v>
      </c>
      <c r="AU276" s="228" t="s">
        <v>83</v>
      </c>
      <c r="AY276" s="14" t="s">
        <v>134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4" t="s">
        <v>81</v>
      </c>
      <c r="BK276" s="229">
        <f>ROUND(I276*H276,2)</f>
        <v>0</v>
      </c>
      <c r="BL276" s="14" t="s">
        <v>161</v>
      </c>
      <c r="BM276" s="228" t="s">
        <v>652</v>
      </c>
    </row>
    <row r="277" s="2" customFormat="1" ht="24.15" customHeight="1">
      <c r="A277" s="35"/>
      <c r="B277" s="36"/>
      <c r="C277" s="235" t="s">
        <v>653</v>
      </c>
      <c r="D277" s="235" t="s">
        <v>198</v>
      </c>
      <c r="E277" s="236" t="s">
        <v>654</v>
      </c>
      <c r="F277" s="237" t="s">
        <v>655</v>
      </c>
      <c r="G277" s="238" t="s">
        <v>345</v>
      </c>
      <c r="H277" s="239">
        <v>12</v>
      </c>
      <c r="I277" s="240"/>
      <c r="J277" s="241">
        <f>ROUND(I277*H277,2)</f>
        <v>0</v>
      </c>
      <c r="K277" s="242"/>
      <c r="L277" s="243"/>
      <c r="M277" s="244" t="s">
        <v>1</v>
      </c>
      <c r="N277" s="245" t="s">
        <v>38</v>
      </c>
      <c r="O277" s="88"/>
      <c r="P277" s="226">
        <f>O277*H277</f>
        <v>0</v>
      </c>
      <c r="Q277" s="226">
        <v>0.00059000000000000003</v>
      </c>
      <c r="R277" s="226">
        <f>Q277*H277</f>
        <v>0.0070800000000000004</v>
      </c>
      <c r="S277" s="226">
        <v>0</v>
      </c>
      <c r="T277" s="22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8" t="s">
        <v>202</v>
      </c>
      <c r="AT277" s="228" t="s">
        <v>198</v>
      </c>
      <c r="AU277" s="228" t="s">
        <v>83</v>
      </c>
      <c r="AY277" s="14" t="s">
        <v>134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4" t="s">
        <v>81</v>
      </c>
      <c r="BK277" s="229">
        <f>ROUND(I277*H277,2)</f>
        <v>0</v>
      </c>
      <c r="BL277" s="14" t="s">
        <v>161</v>
      </c>
      <c r="BM277" s="228" t="s">
        <v>656</v>
      </c>
    </row>
    <row r="278" s="2" customFormat="1" ht="24.15" customHeight="1">
      <c r="A278" s="35"/>
      <c r="B278" s="36"/>
      <c r="C278" s="235" t="s">
        <v>657</v>
      </c>
      <c r="D278" s="235" t="s">
        <v>198</v>
      </c>
      <c r="E278" s="236" t="s">
        <v>658</v>
      </c>
      <c r="F278" s="237" t="s">
        <v>659</v>
      </c>
      <c r="G278" s="238" t="s">
        <v>345</v>
      </c>
      <c r="H278" s="239">
        <v>8</v>
      </c>
      <c r="I278" s="240"/>
      <c r="J278" s="241">
        <f>ROUND(I278*H278,2)</f>
        <v>0</v>
      </c>
      <c r="K278" s="242"/>
      <c r="L278" s="243"/>
      <c r="M278" s="244" t="s">
        <v>1</v>
      </c>
      <c r="N278" s="245" t="s">
        <v>38</v>
      </c>
      <c r="O278" s="88"/>
      <c r="P278" s="226">
        <f>O278*H278</f>
        <v>0</v>
      </c>
      <c r="Q278" s="226">
        <v>0.00092000000000000003</v>
      </c>
      <c r="R278" s="226">
        <f>Q278*H278</f>
        <v>0.0073600000000000002</v>
      </c>
      <c r="S278" s="226">
        <v>0</v>
      </c>
      <c r="T278" s="22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8" t="s">
        <v>202</v>
      </c>
      <c r="AT278" s="228" t="s">
        <v>198</v>
      </c>
      <c r="AU278" s="228" t="s">
        <v>83</v>
      </c>
      <c r="AY278" s="14" t="s">
        <v>134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4" t="s">
        <v>81</v>
      </c>
      <c r="BK278" s="229">
        <f>ROUND(I278*H278,2)</f>
        <v>0</v>
      </c>
      <c r="BL278" s="14" t="s">
        <v>161</v>
      </c>
      <c r="BM278" s="228" t="s">
        <v>660</v>
      </c>
    </row>
    <row r="279" s="2" customFormat="1" ht="24.15" customHeight="1">
      <c r="A279" s="35"/>
      <c r="B279" s="36"/>
      <c r="C279" s="235" t="s">
        <v>661</v>
      </c>
      <c r="D279" s="235" t="s">
        <v>198</v>
      </c>
      <c r="E279" s="236" t="s">
        <v>662</v>
      </c>
      <c r="F279" s="237" t="s">
        <v>663</v>
      </c>
      <c r="G279" s="238" t="s">
        <v>345</v>
      </c>
      <c r="H279" s="239">
        <v>15</v>
      </c>
      <c r="I279" s="240"/>
      <c r="J279" s="241">
        <f>ROUND(I279*H279,2)</f>
        <v>0</v>
      </c>
      <c r="K279" s="242"/>
      <c r="L279" s="243"/>
      <c r="M279" s="244" t="s">
        <v>1</v>
      </c>
      <c r="N279" s="245" t="s">
        <v>38</v>
      </c>
      <c r="O279" s="88"/>
      <c r="P279" s="226">
        <f>O279*H279</f>
        <v>0</v>
      </c>
      <c r="Q279" s="226">
        <v>0.0010100000000000001</v>
      </c>
      <c r="R279" s="226">
        <f>Q279*H279</f>
        <v>0.01515</v>
      </c>
      <c r="S279" s="226">
        <v>0</v>
      </c>
      <c r="T279" s="22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8" t="s">
        <v>202</v>
      </c>
      <c r="AT279" s="228" t="s">
        <v>198</v>
      </c>
      <c r="AU279" s="228" t="s">
        <v>83</v>
      </c>
      <c r="AY279" s="14" t="s">
        <v>134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4" t="s">
        <v>81</v>
      </c>
      <c r="BK279" s="229">
        <f>ROUND(I279*H279,2)</f>
        <v>0</v>
      </c>
      <c r="BL279" s="14" t="s">
        <v>161</v>
      </c>
      <c r="BM279" s="228" t="s">
        <v>664</v>
      </c>
    </row>
    <row r="280" s="2" customFormat="1" ht="24.15" customHeight="1">
      <c r="A280" s="35"/>
      <c r="B280" s="36"/>
      <c r="C280" s="235" t="s">
        <v>665</v>
      </c>
      <c r="D280" s="235" t="s">
        <v>198</v>
      </c>
      <c r="E280" s="236" t="s">
        <v>666</v>
      </c>
      <c r="F280" s="237" t="s">
        <v>667</v>
      </c>
      <c r="G280" s="238" t="s">
        <v>345</v>
      </c>
      <c r="H280" s="239">
        <v>18</v>
      </c>
      <c r="I280" s="240"/>
      <c r="J280" s="241">
        <f>ROUND(I280*H280,2)</f>
        <v>0</v>
      </c>
      <c r="K280" s="242"/>
      <c r="L280" s="243"/>
      <c r="M280" s="244" t="s">
        <v>1</v>
      </c>
      <c r="N280" s="245" t="s">
        <v>38</v>
      </c>
      <c r="O280" s="88"/>
      <c r="P280" s="226">
        <f>O280*H280</f>
        <v>0</v>
      </c>
      <c r="Q280" s="226">
        <v>0.00083000000000000001</v>
      </c>
      <c r="R280" s="226">
        <f>Q280*H280</f>
        <v>0.01494</v>
      </c>
      <c r="S280" s="226">
        <v>0</v>
      </c>
      <c r="T280" s="22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8" t="s">
        <v>202</v>
      </c>
      <c r="AT280" s="228" t="s">
        <v>198</v>
      </c>
      <c r="AU280" s="228" t="s">
        <v>83</v>
      </c>
      <c r="AY280" s="14" t="s">
        <v>134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4" t="s">
        <v>81</v>
      </c>
      <c r="BK280" s="229">
        <f>ROUND(I280*H280,2)</f>
        <v>0</v>
      </c>
      <c r="BL280" s="14" t="s">
        <v>161</v>
      </c>
      <c r="BM280" s="228" t="s">
        <v>668</v>
      </c>
    </row>
    <row r="281" s="2" customFormat="1" ht="24.15" customHeight="1">
      <c r="A281" s="35"/>
      <c r="B281" s="36"/>
      <c r="C281" s="235" t="s">
        <v>669</v>
      </c>
      <c r="D281" s="235" t="s">
        <v>198</v>
      </c>
      <c r="E281" s="236" t="s">
        <v>670</v>
      </c>
      <c r="F281" s="237" t="s">
        <v>671</v>
      </c>
      <c r="G281" s="238" t="s">
        <v>345</v>
      </c>
      <c r="H281" s="239">
        <v>5</v>
      </c>
      <c r="I281" s="240"/>
      <c r="J281" s="241">
        <f>ROUND(I281*H281,2)</f>
        <v>0</v>
      </c>
      <c r="K281" s="242"/>
      <c r="L281" s="243"/>
      <c r="M281" s="244" t="s">
        <v>1</v>
      </c>
      <c r="N281" s="245" t="s">
        <v>38</v>
      </c>
      <c r="O281" s="88"/>
      <c r="P281" s="226">
        <f>O281*H281</f>
        <v>0</v>
      </c>
      <c r="Q281" s="226">
        <v>0.0015100000000000001</v>
      </c>
      <c r="R281" s="226">
        <f>Q281*H281</f>
        <v>0.0075500000000000003</v>
      </c>
      <c r="S281" s="226">
        <v>0</v>
      </c>
      <c r="T281" s="22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8" t="s">
        <v>202</v>
      </c>
      <c r="AT281" s="228" t="s">
        <v>198</v>
      </c>
      <c r="AU281" s="228" t="s">
        <v>83</v>
      </c>
      <c r="AY281" s="14" t="s">
        <v>134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4" t="s">
        <v>81</v>
      </c>
      <c r="BK281" s="229">
        <f>ROUND(I281*H281,2)</f>
        <v>0</v>
      </c>
      <c r="BL281" s="14" t="s">
        <v>161</v>
      </c>
      <c r="BM281" s="228" t="s">
        <v>672</v>
      </c>
    </row>
    <row r="282" s="2" customFormat="1" ht="24.15" customHeight="1">
      <c r="A282" s="35"/>
      <c r="B282" s="36"/>
      <c r="C282" s="216" t="s">
        <v>673</v>
      </c>
      <c r="D282" s="216" t="s">
        <v>136</v>
      </c>
      <c r="E282" s="217" t="s">
        <v>674</v>
      </c>
      <c r="F282" s="218" t="s">
        <v>675</v>
      </c>
      <c r="G282" s="219" t="s">
        <v>194</v>
      </c>
      <c r="H282" s="220">
        <v>0.26200000000000001</v>
      </c>
      <c r="I282" s="221"/>
      <c r="J282" s="222">
        <f>ROUND(I282*H282,2)</f>
        <v>0</v>
      </c>
      <c r="K282" s="223"/>
      <c r="L282" s="41"/>
      <c r="M282" s="224" t="s">
        <v>1</v>
      </c>
      <c r="N282" s="225" t="s">
        <v>38</v>
      </c>
      <c r="O282" s="88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8" t="s">
        <v>161</v>
      </c>
      <c r="AT282" s="228" t="s">
        <v>136</v>
      </c>
      <c r="AU282" s="228" t="s">
        <v>83</v>
      </c>
      <c r="AY282" s="14" t="s">
        <v>134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4" t="s">
        <v>81</v>
      </c>
      <c r="BK282" s="229">
        <f>ROUND(I282*H282,2)</f>
        <v>0</v>
      </c>
      <c r="BL282" s="14" t="s">
        <v>161</v>
      </c>
      <c r="BM282" s="228" t="s">
        <v>676</v>
      </c>
    </row>
    <row r="283" s="12" customFormat="1" ht="25.92" customHeight="1">
      <c r="A283" s="12"/>
      <c r="B283" s="200"/>
      <c r="C283" s="201"/>
      <c r="D283" s="202" t="s">
        <v>72</v>
      </c>
      <c r="E283" s="203" t="s">
        <v>97</v>
      </c>
      <c r="F283" s="203" t="s">
        <v>97</v>
      </c>
      <c r="G283" s="201"/>
      <c r="H283" s="201"/>
      <c r="I283" s="204"/>
      <c r="J283" s="205">
        <f>BK283</f>
        <v>0</v>
      </c>
      <c r="K283" s="201"/>
      <c r="L283" s="206"/>
      <c r="M283" s="207"/>
      <c r="N283" s="208"/>
      <c r="O283" s="208"/>
      <c r="P283" s="209">
        <f>P284</f>
        <v>0</v>
      </c>
      <c r="Q283" s="208"/>
      <c r="R283" s="209">
        <f>R284</f>
        <v>0.052184999999999995</v>
      </c>
      <c r="S283" s="208"/>
      <c r="T283" s="210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1" t="s">
        <v>157</v>
      </c>
      <c r="AT283" s="212" t="s">
        <v>72</v>
      </c>
      <c r="AU283" s="212" t="s">
        <v>73</v>
      </c>
      <c r="AY283" s="211" t="s">
        <v>134</v>
      </c>
      <c r="BK283" s="213">
        <f>BK284</f>
        <v>0</v>
      </c>
    </row>
    <row r="284" s="12" customFormat="1" ht="22.8" customHeight="1">
      <c r="A284" s="12"/>
      <c r="B284" s="200"/>
      <c r="C284" s="201"/>
      <c r="D284" s="202" t="s">
        <v>72</v>
      </c>
      <c r="E284" s="214" t="s">
        <v>677</v>
      </c>
      <c r="F284" s="214" t="s">
        <v>678</v>
      </c>
      <c r="G284" s="201"/>
      <c r="H284" s="201"/>
      <c r="I284" s="204"/>
      <c r="J284" s="215">
        <f>BK284</f>
        <v>0</v>
      </c>
      <c r="K284" s="201"/>
      <c r="L284" s="206"/>
      <c r="M284" s="207"/>
      <c r="N284" s="208"/>
      <c r="O284" s="208"/>
      <c r="P284" s="209">
        <f>SUM(P285:P316)</f>
        <v>0</v>
      </c>
      <c r="Q284" s="208"/>
      <c r="R284" s="209">
        <f>SUM(R285:R316)</f>
        <v>0.052184999999999995</v>
      </c>
      <c r="S284" s="208"/>
      <c r="T284" s="210">
        <f>SUM(T285:T316)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1" t="s">
        <v>157</v>
      </c>
      <c r="AT284" s="212" t="s">
        <v>72</v>
      </c>
      <c r="AU284" s="212" t="s">
        <v>81</v>
      </c>
      <c r="AY284" s="211" t="s">
        <v>134</v>
      </c>
      <c r="BK284" s="213">
        <f>SUM(BK285:BK316)</f>
        <v>0</v>
      </c>
    </row>
    <row r="285" s="2" customFormat="1" ht="21.75" customHeight="1">
      <c r="A285" s="35"/>
      <c r="B285" s="36"/>
      <c r="C285" s="216" t="s">
        <v>679</v>
      </c>
      <c r="D285" s="216" t="s">
        <v>136</v>
      </c>
      <c r="E285" s="217" t="s">
        <v>311</v>
      </c>
      <c r="F285" s="218" t="s">
        <v>680</v>
      </c>
      <c r="G285" s="219" t="s">
        <v>208</v>
      </c>
      <c r="H285" s="220">
        <v>1</v>
      </c>
      <c r="I285" s="221"/>
      <c r="J285" s="222">
        <f>ROUND(I285*H285,2)</f>
        <v>0</v>
      </c>
      <c r="K285" s="223"/>
      <c r="L285" s="41"/>
      <c r="M285" s="224" t="s">
        <v>1</v>
      </c>
      <c r="N285" s="225" t="s">
        <v>38</v>
      </c>
      <c r="O285" s="88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8" t="s">
        <v>161</v>
      </c>
      <c r="AT285" s="228" t="s">
        <v>136</v>
      </c>
      <c r="AU285" s="228" t="s">
        <v>83</v>
      </c>
      <c r="AY285" s="14" t="s">
        <v>134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4" t="s">
        <v>81</v>
      </c>
      <c r="BK285" s="229">
        <f>ROUND(I285*H285,2)</f>
        <v>0</v>
      </c>
      <c r="BL285" s="14" t="s">
        <v>161</v>
      </c>
      <c r="BM285" s="228" t="s">
        <v>681</v>
      </c>
    </row>
    <row r="286" s="2" customFormat="1">
      <c r="A286" s="35"/>
      <c r="B286" s="36"/>
      <c r="C286" s="37"/>
      <c r="D286" s="230" t="s">
        <v>142</v>
      </c>
      <c r="E286" s="37"/>
      <c r="F286" s="231" t="s">
        <v>682</v>
      </c>
      <c r="G286" s="37"/>
      <c r="H286" s="37"/>
      <c r="I286" s="232"/>
      <c r="J286" s="37"/>
      <c r="K286" s="37"/>
      <c r="L286" s="41"/>
      <c r="M286" s="233"/>
      <c r="N286" s="234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142</v>
      </c>
      <c r="AU286" s="14" t="s">
        <v>83</v>
      </c>
    </row>
    <row r="287" s="2" customFormat="1" ht="16.5" customHeight="1">
      <c r="A287" s="35"/>
      <c r="B287" s="36"/>
      <c r="C287" s="216" t="s">
        <v>683</v>
      </c>
      <c r="D287" s="216" t="s">
        <v>136</v>
      </c>
      <c r="E287" s="217" t="s">
        <v>684</v>
      </c>
      <c r="F287" s="218" t="s">
        <v>685</v>
      </c>
      <c r="G287" s="219" t="s">
        <v>686</v>
      </c>
      <c r="H287" s="220">
        <v>1</v>
      </c>
      <c r="I287" s="221"/>
      <c r="J287" s="222">
        <f>ROUND(I287*H287,2)</f>
        <v>0</v>
      </c>
      <c r="K287" s="223"/>
      <c r="L287" s="41"/>
      <c r="M287" s="224" t="s">
        <v>1</v>
      </c>
      <c r="N287" s="225" t="s">
        <v>38</v>
      </c>
      <c r="O287" s="88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8" t="s">
        <v>140</v>
      </c>
      <c r="AT287" s="228" t="s">
        <v>136</v>
      </c>
      <c r="AU287" s="228" t="s">
        <v>83</v>
      </c>
      <c r="AY287" s="14" t="s">
        <v>134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4" t="s">
        <v>81</v>
      </c>
      <c r="BK287" s="229">
        <f>ROUND(I287*H287,2)</f>
        <v>0</v>
      </c>
      <c r="BL287" s="14" t="s">
        <v>140</v>
      </c>
      <c r="BM287" s="228" t="s">
        <v>687</v>
      </c>
    </row>
    <row r="288" s="2" customFormat="1" ht="16.5" customHeight="1">
      <c r="A288" s="35"/>
      <c r="B288" s="36"/>
      <c r="C288" s="216" t="s">
        <v>688</v>
      </c>
      <c r="D288" s="216" t="s">
        <v>136</v>
      </c>
      <c r="E288" s="217" t="s">
        <v>689</v>
      </c>
      <c r="F288" s="218" t="s">
        <v>690</v>
      </c>
      <c r="G288" s="219" t="s">
        <v>686</v>
      </c>
      <c r="H288" s="220">
        <v>1</v>
      </c>
      <c r="I288" s="221"/>
      <c r="J288" s="222">
        <f>ROUND(I288*H288,2)</f>
        <v>0</v>
      </c>
      <c r="K288" s="223"/>
      <c r="L288" s="41"/>
      <c r="M288" s="224" t="s">
        <v>1</v>
      </c>
      <c r="N288" s="225" t="s">
        <v>38</v>
      </c>
      <c r="O288" s="88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8" t="s">
        <v>691</v>
      </c>
      <c r="AT288" s="228" t="s">
        <v>136</v>
      </c>
      <c r="AU288" s="228" t="s">
        <v>83</v>
      </c>
      <c r="AY288" s="14" t="s">
        <v>134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4" t="s">
        <v>81</v>
      </c>
      <c r="BK288" s="229">
        <f>ROUND(I288*H288,2)</f>
        <v>0</v>
      </c>
      <c r="BL288" s="14" t="s">
        <v>691</v>
      </c>
      <c r="BM288" s="228" t="s">
        <v>692</v>
      </c>
    </row>
    <row r="289" s="2" customFormat="1" ht="16.5" customHeight="1">
      <c r="A289" s="35"/>
      <c r="B289" s="36"/>
      <c r="C289" s="216" t="s">
        <v>693</v>
      </c>
      <c r="D289" s="216" t="s">
        <v>136</v>
      </c>
      <c r="E289" s="217" t="s">
        <v>694</v>
      </c>
      <c r="F289" s="218" t="s">
        <v>695</v>
      </c>
      <c r="G289" s="219" t="s">
        <v>201</v>
      </c>
      <c r="H289" s="220">
        <v>1</v>
      </c>
      <c r="I289" s="221"/>
      <c r="J289" s="222">
        <f>ROUND(I289*H289,2)</f>
        <v>0</v>
      </c>
      <c r="K289" s="223"/>
      <c r="L289" s="41"/>
      <c r="M289" s="224" t="s">
        <v>1</v>
      </c>
      <c r="N289" s="225" t="s">
        <v>38</v>
      </c>
      <c r="O289" s="88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8" t="s">
        <v>140</v>
      </c>
      <c r="AT289" s="228" t="s">
        <v>136</v>
      </c>
      <c r="AU289" s="228" t="s">
        <v>83</v>
      </c>
      <c r="AY289" s="14" t="s">
        <v>134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4" t="s">
        <v>81</v>
      </c>
      <c r="BK289" s="229">
        <f>ROUND(I289*H289,2)</f>
        <v>0</v>
      </c>
      <c r="BL289" s="14" t="s">
        <v>140</v>
      </c>
      <c r="BM289" s="228" t="s">
        <v>696</v>
      </c>
    </row>
    <row r="290" s="2" customFormat="1" ht="16.5" customHeight="1">
      <c r="A290" s="35"/>
      <c r="B290" s="36"/>
      <c r="C290" s="216" t="s">
        <v>697</v>
      </c>
      <c r="D290" s="216" t="s">
        <v>136</v>
      </c>
      <c r="E290" s="217" t="s">
        <v>698</v>
      </c>
      <c r="F290" s="218" t="s">
        <v>699</v>
      </c>
      <c r="G290" s="219" t="s">
        <v>201</v>
      </c>
      <c r="H290" s="220">
        <v>1</v>
      </c>
      <c r="I290" s="221"/>
      <c r="J290" s="222">
        <f>ROUND(I290*H290,2)</f>
        <v>0</v>
      </c>
      <c r="K290" s="223"/>
      <c r="L290" s="41"/>
      <c r="M290" s="224" t="s">
        <v>1</v>
      </c>
      <c r="N290" s="225" t="s">
        <v>38</v>
      </c>
      <c r="O290" s="88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8" t="s">
        <v>140</v>
      </c>
      <c r="AT290" s="228" t="s">
        <v>136</v>
      </c>
      <c r="AU290" s="228" t="s">
        <v>83</v>
      </c>
      <c r="AY290" s="14" t="s">
        <v>134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4" t="s">
        <v>81</v>
      </c>
      <c r="BK290" s="229">
        <f>ROUND(I290*H290,2)</f>
        <v>0</v>
      </c>
      <c r="BL290" s="14" t="s">
        <v>140</v>
      </c>
      <c r="BM290" s="228" t="s">
        <v>700</v>
      </c>
    </row>
    <row r="291" s="2" customFormat="1" ht="16.5" customHeight="1">
      <c r="A291" s="35"/>
      <c r="B291" s="36"/>
      <c r="C291" s="216" t="s">
        <v>701</v>
      </c>
      <c r="D291" s="216" t="s">
        <v>136</v>
      </c>
      <c r="E291" s="217" t="s">
        <v>702</v>
      </c>
      <c r="F291" s="218" t="s">
        <v>703</v>
      </c>
      <c r="G291" s="219" t="s">
        <v>201</v>
      </c>
      <c r="H291" s="220">
        <v>1</v>
      </c>
      <c r="I291" s="221"/>
      <c r="J291" s="222">
        <f>ROUND(I291*H291,2)</f>
        <v>0</v>
      </c>
      <c r="K291" s="223"/>
      <c r="L291" s="41"/>
      <c r="M291" s="224" t="s">
        <v>1</v>
      </c>
      <c r="N291" s="225" t="s">
        <v>38</v>
      </c>
      <c r="O291" s="88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8" t="s">
        <v>140</v>
      </c>
      <c r="AT291" s="228" t="s">
        <v>136</v>
      </c>
      <c r="AU291" s="228" t="s">
        <v>83</v>
      </c>
      <c r="AY291" s="14" t="s">
        <v>134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4" t="s">
        <v>81</v>
      </c>
      <c r="BK291" s="229">
        <f>ROUND(I291*H291,2)</f>
        <v>0</v>
      </c>
      <c r="BL291" s="14" t="s">
        <v>140</v>
      </c>
      <c r="BM291" s="228" t="s">
        <v>704</v>
      </c>
    </row>
    <row r="292" s="2" customFormat="1" ht="16.5" customHeight="1">
      <c r="A292" s="35"/>
      <c r="B292" s="36"/>
      <c r="C292" s="216" t="s">
        <v>705</v>
      </c>
      <c r="D292" s="216" t="s">
        <v>136</v>
      </c>
      <c r="E292" s="217" t="s">
        <v>706</v>
      </c>
      <c r="F292" s="218" t="s">
        <v>707</v>
      </c>
      <c r="G292" s="219" t="s">
        <v>201</v>
      </c>
      <c r="H292" s="220">
        <v>1</v>
      </c>
      <c r="I292" s="221"/>
      <c r="J292" s="222">
        <f>ROUND(I292*H292,2)</f>
        <v>0</v>
      </c>
      <c r="K292" s="223"/>
      <c r="L292" s="41"/>
      <c r="M292" s="224" t="s">
        <v>1</v>
      </c>
      <c r="N292" s="225" t="s">
        <v>38</v>
      </c>
      <c r="O292" s="88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8" t="s">
        <v>140</v>
      </c>
      <c r="AT292" s="228" t="s">
        <v>136</v>
      </c>
      <c r="AU292" s="228" t="s">
        <v>83</v>
      </c>
      <c r="AY292" s="14" t="s">
        <v>134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4" t="s">
        <v>81</v>
      </c>
      <c r="BK292" s="229">
        <f>ROUND(I292*H292,2)</f>
        <v>0</v>
      </c>
      <c r="BL292" s="14" t="s">
        <v>140</v>
      </c>
      <c r="BM292" s="228" t="s">
        <v>708</v>
      </c>
    </row>
    <row r="293" s="2" customFormat="1" ht="16.5" customHeight="1">
      <c r="A293" s="35"/>
      <c r="B293" s="36"/>
      <c r="C293" s="216" t="s">
        <v>709</v>
      </c>
      <c r="D293" s="216" t="s">
        <v>136</v>
      </c>
      <c r="E293" s="217" t="s">
        <v>710</v>
      </c>
      <c r="F293" s="218" t="s">
        <v>711</v>
      </c>
      <c r="G293" s="219" t="s">
        <v>201</v>
      </c>
      <c r="H293" s="220">
        <v>1</v>
      </c>
      <c r="I293" s="221"/>
      <c r="J293" s="222">
        <f>ROUND(I293*H293,2)</f>
        <v>0</v>
      </c>
      <c r="K293" s="223"/>
      <c r="L293" s="41"/>
      <c r="M293" s="224" t="s">
        <v>1</v>
      </c>
      <c r="N293" s="225" t="s">
        <v>38</v>
      </c>
      <c r="O293" s="88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8" t="s">
        <v>140</v>
      </c>
      <c r="AT293" s="228" t="s">
        <v>136</v>
      </c>
      <c r="AU293" s="228" t="s">
        <v>83</v>
      </c>
      <c r="AY293" s="14" t="s">
        <v>134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4" t="s">
        <v>81</v>
      </c>
      <c r="BK293" s="229">
        <f>ROUND(I293*H293,2)</f>
        <v>0</v>
      </c>
      <c r="BL293" s="14" t="s">
        <v>140</v>
      </c>
      <c r="BM293" s="228" t="s">
        <v>712</v>
      </c>
    </row>
    <row r="294" s="2" customFormat="1" ht="16.5" customHeight="1">
      <c r="A294" s="35"/>
      <c r="B294" s="36"/>
      <c r="C294" s="216" t="s">
        <v>713</v>
      </c>
      <c r="D294" s="216" t="s">
        <v>136</v>
      </c>
      <c r="E294" s="217" t="s">
        <v>714</v>
      </c>
      <c r="F294" s="218" t="s">
        <v>715</v>
      </c>
      <c r="G294" s="219" t="s">
        <v>201</v>
      </c>
      <c r="H294" s="220">
        <v>1</v>
      </c>
      <c r="I294" s="221"/>
      <c r="J294" s="222">
        <f>ROUND(I294*H294,2)</f>
        <v>0</v>
      </c>
      <c r="K294" s="223"/>
      <c r="L294" s="41"/>
      <c r="M294" s="224" t="s">
        <v>1</v>
      </c>
      <c r="N294" s="225" t="s">
        <v>38</v>
      </c>
      <c r="O294" s="88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8" t="s">
        <v>140</v>
      </c>
      <c r="AT294" s="228" t="s">
        <v>136</v>
      </c>
      <c r="AU294" s="228" t="s">
        <v>83</v>
      </c>
      <c r="AY294" s="14" t="s">
        <v>134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4" t="s">
        <v>81</v>
      </c>
      <c r="BK294" s="229">
        <f>ROUND(I294*H294,2)</f>
        <v>0</v>
      </c>
      <c r="BL294" s="14" t="s">
        <v>140</v>
      </c>
      <c r="BM294" s="228" t="s">
        <v>716</v>
      </c>
    </row>
    <row r="295" s="2" customFormat="1" ht="16.5" customHeight="1">
      <c r="A295" s="35"/>
      <c r="B295" s="36"/>
      <c r="C295" s="216" t="s">
        <v>717</v>
      </c>
      <c r="D295" s="216" t="s">
        <v>136</v>
      </c>
      <c r="E295" s="217" t="s">
        <v>718</v>
      </c>
      <c r="F295" s="218" t="s">
        <v>719</v>
      </c>
      <c r="G295" s="219" t="s">
        <v>201</v>
      </c>
      <c r="H295" s="220">
        <v>1</v>
      </c>
      <c r="I295" s="221"/>
      <c r="J295" s="222">
        <f>ROUND(I295*H295,2)</f>
        <v>0</v>
      </c>
      <c r="K295" s="223"/>
      <c r="L295" s="41"/>
      <c r="M295" s="224" t="s">
        <v>1</v>
      </c>
      <c r="N295" s="225" t="s">
        <v>38</v>
      </c>
      <c r="O295" s="88"/>
      <c r="P295" s="226">
        <f>O295*H295</f>
        <v>0</v>
      </c>
      <c r="Q295" s="226">
        <v>0</v>
      </c>
      <c r="R295" s="226">
        <f>Q295*H295</f>
        <v>0</v>
      </c>
      <c r="S295" s="226">
        <v>0</v>
      </c>
      <c r="T295" s="22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8" t="s">
        <v>140</v>
      </c>
      <c r="AT295" s="228" t="s">
        <v>136</v>
      </c>
      <c r="AU295" s="228" t="s">
        <v>83</v>
      </c>
      <c r="AY295" s="14" t="s">
        <v>134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4" t="s">
        <v>81</v>
      </c>
      <c r="BK295" s="229">
        <f>ROUND(I295*H295,2)</f>
        <v>0</v>
      </c>
      <c r="BL295" s="14" t="s">
        <v>140</v>
      </c>
      <c r="BM295" s="228" t="s">
        <v>720</v>
      </c>
    </row>
    <row r="296" s="2" customFormat="1" ht="24.15" customHeight="1">
      <c r="A296" s="35"/>
      <c r="B296" s="36"/>
      <c r="C296" s="216" t="s">
        <v>721</v>
      </c>
      <c r="D296" s="216" t="s">
        <v>136</v>
      </c>
      <c r="E296" s="217" t="s">
        <v>722</v>
      </c>
      <c r="F296" s="218" t="s">
        <v>723</v>
      </c>
      <c r="G296" s="219" t="s">
        <v>201</v>
      </c>
      <c r="H296" s="220">
        <v>1</v>
      </c>
      <c r="I296" s="221"/>
      <c r="J296" s="222">
        <f>ROUND(I296*H296,2)</f>
        <v>0</v>
      </c>
      <c r="K296" s="223"/>
      <c r="L296" s="41"/>
      <c r="M296" s="224" t="s">
        <v>1</v>
      </c>
      <c r="N296" s="225" t="s">
        <v>38</v>
      </c>
      <c r="O296" s="88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8" t="s">
        <v>140</v>
      </c>
      <c r="AT296" s="228" t="s">
        <v>136</v>
      </c>
      <c r="AU296" s="228" t="s">
        <v>83</v>
      </c>
      <c r="AY296" s="14" t="s">
        <v>134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4" t="s">
        <v>81</v>
      </c>
      <c r="BK296" s="229">
        <f>ROUND(I296*H296,2)</f>
        <v>0</v>
      </c>
      <c r="BL296" s="14" t="s">
        <v>140</v>
      </c>
      <c r="BM296" s="228" t="s">
        <v>724</v>
      </c>
    </row>
    <row r="297" s="2" customFormat="1" ht="16.5" customHeight="1">
      <c r="A297" s="35"/>
      <c r="B297" s="36"/>
      <c r="C297" s="216" t="s">
        <v>725</v>
      </c>
      <c r="D297" s="216" t="s">
        <v>136</v>
      </c>
      <c r="E297" s="217" t="s">
        <v>726</v>
      </c>
      <c r="F297" s="218" t="s">
        <v>727</v>
      </c>
      <c r="G297" s="219" t="s">
        <v>686</v>
      </c>
      <c r="H297" s="220">
        <v>1</v>
      </c>
      <c r="I297" s="221"/>
      <c r="J297" s="222">
        <f>ROUND(I297*H297,2)</f>
        <v>0</v>
      </c>
      <c r="K297" s="223"/>
      <c r="L297" s="41"/>
      <c r="M297" s="224" t="s">
        <v>1</v>
      </c>
      <c r="N297" s="225" t="s">
        <v>38</v>
      </c>
      <c r="O297" s="88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8" t="s">
        <v>140</v>
      </c>
      <c r="AT297" s="228" t="s">
        <v>136</v>
      </c>
      <c r="AU297" s="228" t="s">
        <v>83</v>
      </c>
      <c r="AY297" s="14" t="s">
        <v>134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4" t="s">
        <v>81</v>
      </c>
      <c r="BK297" s="229">
        <f>ROUND(I297*H297,2)</f>
        <v>0</v>
      </c>
      <c r="BL297" s="14" t="s">
        <v>140</v>
      </c>
      <c r="BM297" s="228" t="s">
        <v>728</v>
      </c>
    </row>
    <row r="298" s="2" customFormat="1" ht="16.5" customHeight="1">
      <c r="A298" s="35"/>
      <c r="B298" s="36"/>
      <c r="C298" s="216" t="s">
        <v>729</v>
      </c>
      <c r="D298" s="216" t="s">
        <v>136</v>
      </c>
      <c r="E298" s="217" t="s">
        <v>730</v>
      </c>
      <c r="F298" s="218" t="s">
        <v>731</v>
      </c>
      <c r="G298" s="219" t="s">
        <v>686</v>
      </c>
      <c r="H298" s="220">
        <v>1</v>
      </c>
      <c r="I298" s="221"/>
      <c r="J298" s="222">
        <f>ROUND(I298*H298,2)</f>
        <v>0</v>
      </c>
      <c r="K298" s="223"/>
      <c r="L298" s="41"/>
      <c r="M298" s="224" t="s">
        <v>1</v>
      </c>
      <c r="N298" s="225" t="s">
        <v>38</v>
      </c>
      <c r="O298" s="88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8" t="s">
        <v>140</v>
      </c>
      <c r="AT298" s="228" t="s">
        <v>136</v>
      </c>
      <c r="AU298" s="228" t="s">
        <v>83</v>
      </c>
      <c r="AY298" s="14" t="s">
        <v>134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4" t="s">
        <v>81</v>
      </c>
      <c r="BK298" s="229">
        <f>ROUND(I298*H298,2)</f>
        <v>0</v>
      </c>
      <c r="BL298" s="14" t="s">
        <v>140</v>
      </c>
      <c r="BM298" s="228" t="s">
        <v>732</v>
      </c>
    </row>
    <row r="299" s="2" customFormat="1" ht="16.5" customHeight="1">
      <c r="A299" s="35"/>
      <c r="B299" s="36"/>
      <c r="C299" s="216" t="s">
        <v>733</v>
      </c>
      <c r="D299" s="216" t="s">
        <v>136</v>
      </c>
      <c r="E299" s="217" t="s">
        <v>734</v>
      </c>
      <c r="F299" s="218" t="s">
        <v>735</v>
      </c>
      <c r="G299" s="219" t="s">
        <v>686</v>
      </c>
      <c r="H299" s="220">
        <v>1</v>
      </c>
      <c r="I299" s="221"/>
      <c r="J299" s="222">
        <f>ROUND(I299*H299,2)</f>
        <v>0</v>
      </c>
      <c r="K299" s="223"/>
      <c r="L299" s="41"/>
      <c r="M299" s="224" t="s">
        <v>1</v>
      </c>
      <c r="N299" s="225" t="s">
        <v>38</v>
      </c>
      <c r="O299" s="88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8" t="s">
        <v>691</v>
      </c>
      <c r="AT299" s="228" t="s">
        <v>136</v>
      </c>
      <c r="AU299" s="228" t="s">
        <v>83</v>
      </c>
      <c r="AY299" s="14" t="s">
        <v>134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4" t="s">
        <v>81</v>
      </c>
      <c r="BK299" s="229">
        <f>ROUND(I299*H299,2)</f>
        <v>0</v>
      </c>
      <c r="BL299" s="14" t="s">
        <v>691</v>
      </c>
      <c r="BM299" s="228" t="s">
        <v>736</v>
      </c>
    </row>
    <row r="300" s="2" customFormat="1" ht="16.5" customHeight="1">
      <c r="A300" s="35"/>
      <c r="B300" s="36"/>
      <c r="C300" s="216" t="s">
        <v>737</v>
      </c>
      <c r="D300" s="216" t="s">
        <v>136</v>
      </c>
      <c r="E300" s="217" t="s">
        <v>738</v>
      </c>
      <c r="F300" s="218" t="s">
        <v>739</v>
      </c>
      <c r="G300" s="219" t="s">
        <v>686</v>
      </c>
      <c r="H300" s="220">
        <v>1</v>
      </c>
      <c r="I300" s="221"/>
      <c r="J300" s="222">
        <f>ROUND(I300*H300,2)</f>
        <v>0</v>
      </c>
      <c r="K300" s="223"/>
      <c r="L300" s="41"/>
      <c r="M300" s="224" t="s">
        <v>1</v>
      </c>
      <c r="N300" s="225" t="s">
        <v>38</v>
      </c>
      <c r="O300" s="88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8" t="s">
        <v>140</v>
      </c>
      <c r="AT300" s="228" t="s">
        <v>136</v>
      </c>
      <c r="AU300" s="228" t="s">
        <v>83</v>
      </c>
      <c r="AY300" s="14" t="s">
        <v>134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4" t="s">
        <v>81</v>
      </c>
      <c r="BK300" s="229">
        <f>ROUND(I300*H300,2)</f>
        <v>0</v>
      </c>
      <c r="BL300" s="14" t="s">
        <v>140</v>
      </c>
      <c r="BM300" s="228" t="s">
        <v>740</v>
      </c>
    </row>
    <row r="301" s="2" customFormat="1" ht="16.5" customHeight="1">
      <c r="A301" s="35"/>
      <c r="B301" s="36"/>
      <c r="C301" s="216" t="s">
        <v>741</v>
      </c>
      <c r="D301" s="216" t="s">
        <v>136</v>
      </c>
      <c r="E301" s="217" t="s">
        <v>742</v>
      </c>
      <c r="F301" s="218" t="s">
        <v>743</v>
      </c>
      <c r="G301" s="219" t="s">
        <v>686</v>
      </c>
      <c r="H301" s="220">
        <v>1</v>
      </c>
      <c r="I301" s="221"/>
      <c r="J301" s="222">
        <f>ROUND(I301*H301,2)</f>
        <v>0</v>
      </c>
      <c r="K301" s="223"/>
      <c r="L301" s="41"/>
      <c r="M301" s="224" t="s">
        <v>1</v>
      </c>
      <c r="N301" s="225" t="s">
        <v>38</v>
      </c>
      <c r="O301" s="88"/>
      <c r="P301" s="226">
        <f>O301*H301</f>
        <v>0</v>
      </c>
      <c r="Q301" s="226">
        <v>0</v>
      </c>
      <c r="R301" s="226">
        <f>Q301*H301</f>
        <v>0</v>
      </c>
      <c r="S301" s="226">
        <v>0</v>
      </c>
      <c r="T301" s="22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8" t="s">
        <v>140</v>
      </c>
      <c r="AT301" s="228" t="s">
        <v>136</v>
      </c>
      <c r="AU301" s="228" t="s">
        <v>83</v>
      </c>
      <c r="AY301" s="14" t="s">
        <v>134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4" t="s">
        <v>81</v>
      </c>
      <c r="BK301" s="229">
        <f>ROUND(I301*H301,2)</f>
        <v>0</v>
      </c>
      <c r="BL301" s="14" t="s">
        <v>140</v>
      </c>
      <c r="BM301" s="228" t="s">
        <v>744</v>
      </c>
    </row>
    <row r="302" s="2" customFormat="1" ht="16.5" customHeight="1">
      <c r="A302" s="35"/>
      <c r="B302" s="36"/>
      <c r="C302" s="216" t="s">
        <v>745</v>
      </c>
      <c r="D302" s="216" t="s">
        <v>136</v>
      </c>
      <c r="E302" s="217" t="s">
        <v>746</v>
      </c>
      <c r="F302" s="218" t="s">
        <v>747</v>
      </c>
      <c r="G302" s="219" t="s">
        <v>686</v>
      </c>
      <c r="H302" s="220">
        <v>1</v>
      </c>
      <c r="I302" s="221"/>
      <c r="J302" s="222">
        <f>ROUND(I302*H302,2)</f>
        <v>0</v>
      </c>
      <c r="K302" s="223"/>
      <c r="L302" s="41"/>
      <c r="M302" s="224" t="s">
        <v>1</v>
      </c>
      <c r="N302" s="225" t="s">
        <v>38</v>
      </c>
      <c r="O302" s="88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8" t="s">
        <v>140</v>
      </c>
      <c r="AT302" s="228" t="s">
        <v>136</v>
      </c>
      <c r="AU302" s="228" t="s">
        <v>83</v>
      </c>
      <c r="AY302" s="14" t="s">
        <v>134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4" t="s">
        <v>81</v>
      </c>
      <c r="BK302" s="229">
        <f>ROUND(I302*H302,2)</f>
        <v>0</v>
      </c>
      <c r="BL302" s="14" t="s">
        <v>140</v>
      </c>
      <c r="BM302" s="228" t="s">
        <v>748</v>
      </c>
    </row>
    <row r="303" s="2" customFormat="1" ht="16.5" customHeight="1">
      <c r="A303" s="35"/>
      <c r="B303" s="36"/>
      <c r="C303" s="216" t="s">
        <v>749</v>
      </c>
      <c r="D303" s="216" t="s">
        <v>136</v>
      </c>
      <c r="E303" s="217" t="s">
        <v>750</v>
      </c>
      <c r="F303" s="218" t="s">
        <v>751</v>
      </c>
      <c r="G303" s="219" t="s">
        <v>201</v>
      </c>
      <c r="H303" s="220">
        <v>1</v>
      </c>
      <c r="I303" s="221"/>
      <c r="J303" s="222">
        <f>ROUND(I303*H303,2)</f>
        <v>0</v>
      </c>
      <c r="K303" s="223"/>
      <c r="L303" s="41"/>
      <c r="M303" s="224" t="s">
        <v>1</v>
      </c>
      <c r="N303" s="225" t="s">
        <v>38</v>
      </c>
      <c r="O303" s="88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8" t="s">
        <v>140</v>
      </c>
      <c r="AT303" s="228" t="s">
        <v>136</v>
      </c>
      <c r="AU303" s="228" t="s">
        <v>83</v>
      </c>
      <c r="AY303" s="14" t="s">
        <v>134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4" t="s">
        <v>81</v>
      </c>
      <c r="BK303" s="229">
        <f>ROUND(I303*H303,2)</f>
        <v>0</v>
      </c>
      <c r="BL303" s="14" t="s">
        <v>140</v>
      </c>
      <c r="BM303" s="228" t="s">
        <v>752</v>
      </c>
    </row>
    <row r="304" s="2" customFormat="1" ht="21.75" customHeight="1">
      <c r="A304" s="35"/>
      <c r="B304" s="36"/>
      <c r="C304" s="216" t="s">
        <v>753</v>
      </c>
      <c r="D304" s="216" t="s">
        <v>136</v>
      </c>
      <c r="E304" s="217" t="s">
        <v>754</v>
      </c>
      <c r="F304" s="218" t="s">
        <v>755</v>
      </c>
      <c r="G304" s="219" t="s">
        <v>139</v>
      </c>
      <c r="H304" s="220">
        <v>1</v>
      </c>
      <c r="I304" s="221"/>
      <c r="J304" s="222">
        <f>ROUND(I304*H304,2)</f>
        <v>0</v>
      </c>
      <c r="K304" s="223"/>
      <c r="L304" s="41"/>
      <c r="M304" s="224" t="s">
        <v>1</v>
      </c>
      <c r="N304" s="225" t="s">
        <v>38</v>
      </c>
      <c r="O304" s="88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8" t="s">
        <v>140</v>
      </c>
      <c r="AT304" s="228" t="s">
        <v>136</v>
      </c>
      <c r="AU304" s="228" t="s">
        <v>83</v>
      </c>
      <c r="AY304" s="14" t="s">
        <v>134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4" t="s">
        <v>81</v>
      </c>
      <c r="BK304" s="229">
        <f>ROUND(I304*H304,2)</f>
        <v>0</v>
      </c>
      <c r="BL304" s="14" t="s">
        <v>140</v>
      </c>
      <c r="BM304" s="228" t="s">
        <v>756</v>
      </c>
    </row>
    <row r="305" s="2" customFormat="1" ht="16.5" customHeight="1">
      <c r="A305" s="35"/>
      <c r="B305" s="36"/>
      <c r="C305" s="216" t="s">
        <v>757</v>
      </c>
      <c r="D305" s="216" t="s">
        <v>136</v>
      </c>
      <c r="E305" s="217" t="s">
        <v>758</v>
      </c>
      <c r="F305" s="218" t="s">
        <v>759</v>
      </c>
      <c r="G305" s="219" t="s">
        <v>201</v>
      </c>
      <c r="H305" s="220">
        <v>1</v>
      </c>
      <c r="I305" s="221"/>
      <c r="J305" s="222">
        <f>ROUND(I305*H305,2)</f>
        <v>0</v>
      </c>
      <c r="K305" s="223"/>
      <c r="L305" s="41"/>
      <c r="M305" s="224" t="s">
        <v>1</v>
      </c>
      <c r="N305" s="225" t="s">
        <v>38</v>
      </c>
      <c r="O305" s="88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8" t="s">
        <v>140</v>
      </c>
      <c r="AT305" s="228" t="s">
        <v>136</v>
      </c>
      <c r="AU305" s="228" t="s">
        <v>83</v>
      </c>
      <c r="AY305" s="14" t="s">
        <v>134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4" t="s">
        <v>81</v>
      </c>
      <c r="BK305" s="229">
        <f>ROUND(I305*H305,2)</f>
        <v>0</v>
      </c>
      <c r="BL305" s="14" t="s">
        <v>140</v>
      </c>
      <c r="BM305" s="228" t="s">
        <v>760</v>
      </c>
    </row>
    <row r="306" s="2" customFormat="1" ht="16.5" customHeight="1">
      <c r="A306" s="35"/>
      <c r="B306" s="36"/>
      <c r="C306" s="216" t="s">
        <v>761</v>
      </c>
      <c r="D306" s="216" t="s">
        <v>136</v>
      </c>
      <c r="E306" s="217" t="s">
        <v>762</v>
      </c>
      <c r="F306" s="218" t="s">
        <v>763</v>
      </c>
      <c r="G306" s="219" t="s">
        <v>201</v>
      </c>
      <c r="H306" s="220">
        <v>1</v>
      </c>
      <c r="I306" s="221"/>
      <c r="J306" s="222">
        <f>ROUND(I306*H306,2)</f>
        <v>0</v>
      </c>
      <c r="K306" s="223"/>
      <c r="L306" s="41"/>
      <c r="M306" s="224" t="s">
        <v>1</v>
      </c>
      <c r="N306" s="225" t="s">
        <v>38</v>
      </c>
      <c r="O306" s="88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8" t="s">
        <v>691</v>
      </c>
      <c r="AT306" s="228" t="s">
        <v>136</v>
      </c>
      <c r="AU306" s="228" t="s">
        <v>83</v>
      </c>
      <c r="AY306" s="14" t="s">
        <v>134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4" t="s">
        <v>81</v>
      </c>
      <c r="BK306" s="229">
        <f>ROUND(I306*H306,2)</f>
        <v>0</v>
      </c>
      <c r="BL306" s="14" t="s">
        <v>691</v>
      </c>
      <c r="BM306" s="228" t="s">
        <v>764</v>
      </c>
    </row>
    <row r="307" s="2" customFormat="1" ht="16.5" customHeight="1">
      <c r="A307" s="35"/>
      <c r="B307" s="36"/>
      <c r="C307" s="216" t="s">
        <v>765</v>
      </c>
      <c r="D307" s="216" t="s">
        <v>136</v>
      </c>
      <c r="E307" s="217" t="s">
        <v>766</v>
      </c>
      <c r="F307" s="218" t="s">
        <v>767</v>
      </c>
      <c r="G307" s="219" t="s">
        <v>201</v>
      </c>
      <c r="H307" s="220">
        <v>1</v>
      </c>
      <c r="I307" s="221"/>
      <c r="J307" s="222">
        <f>ROUND(I307*H307,2)</f>
        <v>0</v>
      </c>
      <c r="K307" s="223"/>
      <c r="L307" s="41"/>
      <c r="M307" s="224" t="s">
        <v>1</v>
      </c>
      <c r="N307" s="225" t="s">
        <v>38</v>
      </c>
      <c r="O307" s="88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8" t="s">
        <v>691</v>
      </c>
      <c r="AT307" s="228" t="s">
        <v>136</v>
      </c>
      <c r="AU307" s="228" t="s">
        <v>83</v>
      </c>
      <c r="AY307" s="14" t="s">
        <v>134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4" t="s">
        <v>81</v>
      </c>
      <c r="BK307" s="229">
        <f>ROUND(I307*H307,2)</f>
        <v>0</v>
      </c>
      <c r="BL307" s="14" t="s">
        <v>691</v>
      </c>
      <c r="BM307" s="228" t="s">
        <v>768</v>
      </c>
    </row>
    <row r="308" s="2" customFormat="1" ht="21.75" customHeight="1">
      <c r="A308" s="35"/>
      <c r="B308" s="36"/>
      <c r="C308" s="216" t="s">
        <v>769</v>
      </c>
      <c r="D308" s="216" t="s">
        <v>136</v>
      </c>
      <c r="E308" s="217" t="s">
        <v>770</v>
      </c>
      <c r="F308" s="218" t="s">
        <v>771</v>
      </c>
      <c r="G308" s="219" t="s">
        <v>201</v>
      </c>
      <c r="H308" s="220">
        <v>1</v>
      </c>
      <c r="I308" s="221"/>
      <c r="J308" s="222">
        <f>ROUND(I308*H308,2)</f>
        <v>0</v>
      </c>
      <c r="K308" s="223"/>
      <c r="L308" s="41"/>
      <c r="M308" s="224" t="s">
        <v>1</v>
      </c>
      <c r="N308" s="225" t="s">
        <v>38</v>
      </c>
      <c r="O308" s="88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8" t="s">
        <v>140</v>
      </c>
      <c r="AT308" s="228" t="s">
        <v>136</v>
      </c>
      <c r="AU308" s="228" t="s">
        <v>83</v>
      </c>
      <c r="AY308" s="14" t="s">
        <v>134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4" t="s">
        <v>81</v>
      </c>
      <c r="BK308" s="229">
        <f>ROUND(I308*H308,2)</f>
        <v>0</v>
      </c>
      <c r="BL308" s="14" t="s">
        <v>140</v>
      </c>
      <c r="BM308" s="228" t="s">
        <v>772</v>
      </c>
    </row>
    <row r="309" s="2" customFormat="1" ht="16.5" customHeight="1">
      <c r="A309" s="35"/>
      <c r="B309" s="36"/>
      <c r="C309" s="216" t="s">
        <v>773</v>
      </c>
      <c r="D309" s="216" t="s">
        <v>136</v>
      </c>
      <c r="E309" s="217" t="s">
        <v>774</v>
      </c>
      <c r="F309" s="218" t="s">
        <v>775</v>
      </c>
      <c r="G309" s="219" t="s">
        <v>201</v>
      </c>
      <c r="H309" s="220">
        <v>1</v>
      </c>
      <c r="I309" s="221"/>
      <c r="J309" s="222">
        <f>ROUND(I309*H309,2)</f>
        <v>0</v>
      </c>
      <c r="K309" s="223"/>
      <c r="L309" s="41"/>
      <c r="M309" s="224" t="s">
        <v>1</v>
      </c>
      <c r="N309" s="225" t="s">
        <v>38</v>
      </c>
      <c r="O309" s="88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8" t="s">
        <v>140</v>
      </c>
      <c r="AT309" s="228" t="s">
        <v>136</v>
      </c>
      <c r="AU309" s="228" t="s">
        <v>83</v>
      </c>
      <c r="AY309" s="14" t="s">
        <v>134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4" t="s">
        <v>81</v>
      </c>
      <c r="BK309" s="229">
        <f>ROUND(I309*H309,2)</f>
        <v>0</v>
      </c>
      <c r="BL309" s="14" t="s">
        <v>140</v>
      </c>
      <c r="BM309" s="228" t="s">
        <v>776</v>
      </c>
    </row>
    <row r="310" s="2" customFormat="1" ht="33" customHeight="1">
      <c r="A310" s="35"/>
      <c r="B310" s="36"/>
      <c r="C310" s="216" t="s">
        <v>777</v>
      </c>
      <c r="D310" s="216" t="s">
        <v>136</v>
      </c>
      <c r="E310" s="217" t="s">
        <v>778</v>
      </c>
      <c r="F310" s="218" t="s">
        <v>779</v>
      </c>
      <c r="G310" s="219" t="s">
        <v>780</v>
      </c>
      <c r="H310" s="220">
        <v>106.5</v>
      </c>
      <c r="I310" s="221"/>
      <c r="J310" s="222">
        <f>ROUND(I310*H310,2)</f>
        <v>0</v>
      </c>
      <c r="K310" s="223"/>
      <c r="L310" s="41"/>
      <c r="M310" s="224" t="s">
        <v>1</v>
      </c>
      <c r="N310" s="225" t="s">
        <v>38</v>
      </c>
      <c r="O310" s="88"/>
      <c r="P310" s="226">
        <f>O310*H310</f>
        <v>0</v>
      </c>
      <c r="Q310" s="226">
        <v>0.00020000000000000001</v>
      </c>
      <c r="R310" s="226">
        <f>Q310*H310</f>
        <v>0.021299999999999999</v>
      </c>
      <c r="S310" s="226">
        <v>0</v>
      </c>
      <c r="T310" s="22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8" t="s">
        <v>161</v>
      </c>
      <c r="AT310" s="228" t="s">
        <v>136</v>
      </c>
      <c r="AU310" s="228" t="s">
        <v>83</v>
      </c>
      <c r="AY310" s="14" t="s">
        <v>134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4" t="s">
        <v>81</v>
      </c>
      <c r="BK310" s="229">
        <f>ROUND(I310*H310,2)</f>
        <v>0</v>
      </c>
      <c r="BL310" s="14" t="s">
        <v>161</v>
      </c>
      <c r="BM310" s="228" t="s">
        <v>781</v>
      </c>
    </row>
    <row r="311" s="2" customFormat="1" ht="33" customHeight="1">
      <c r="A311" s="35"/>
      <c r="B311" s="36"/>
      <c r="C311" s="216" t="s">
        <v>782</v>
      </c>
      <c r="D311" s="216" t="s">
        <v>136</v>
      </c>
      <c r="E311" s="217" t="s">
        <v>783</v>
      </c>
      <c r="F311" s="218" t="s">
        <v>784</v>
      </c>
      <c r="G311" s="219" t="s">
        <v>780</v>
      </c>
      <c r="H311" s="220">
        <v>106.5</v>
      </c>
      <c r="I311" s="221"/>
      <c r="J311" s="222">
        <f>ROUND(I311*H311,2)</f>
        <v>0</v>
      </c>
      <c r="K311" s="223"/>
      <c r="L311" s="41"/>
      <c r="M311" s="224" t="s">
        <v>1</v>
      </c>
      <c r="N311" s="225" t="s">
        <v>38</v>
      </c>
      <c r="O311" s="88"/>
      <c r="P311" s="226">
        <f>O311*H311</f>
        <v>0</v>
      </c>
      <c r="Q311" s="226">
        <v>0.00029</v>
      </c>
      <c r="R311" s="226">
        <f>Q311*H311</f>
        <v>0.030884999999999999</v>
      </c>
      <c r="S311" s="226">
        <v>0</v>
      </c>
      <c r="T311" s="22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8" t="s">
        <v>161</v>
      </c>
      <c r="AT311" s="228" t="s">
        <v>136</v>
      </c>
      <c r="AU311" s="228" t="s">
        <v>83</v>
      </c>
      <c r="AY311" s="14" t="s">
        <v>134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4" t="s">
        <v>81</v>
      </c>
      <c r="BK311" s="229">
        <f>ROUND(I311*H311,2)</f>
        <v>0</v>
      </c>
      <c r="BL311" s="14" t="s">
        <v>161</v>
      </c>
      <c r="BM311" s="228" t="s">
        <v>785</v>
      </c>
    </row>
    <row r="312" s="2" customFormat="1" ht="16.5" customHeight="1">
      <c r="A312" s="35"/>
      <c r="B312" s="36"/>
      <c r="C312" s="216" t="s">
        <v>786</v>
      </c>
      <c r="D312" s="216" t="s">
        <v>136</v>
      </c>
      <c r="E312" s="217" t="s">
        <v>787</v>
      </c>
      <c r="F312" s="218" t="s">
        <v>788</v>
      </c>
      <c r="G312" s="219" t="s">
        <v>201</v>
      </c>
      <c r="H312" s="220">
        <v>1</v>
      </c>
      <c r="I312" s="221"/>
      <c r="J312" s="222">
        <f>ROUND(I312*H312,2)</f>
        <v>0</v>
      </c>
      <c r="K312" s="223"/>
      <c r="L312" s="41"/>
      <c r="M312" s="224" t="s">
        <v>1</v>
      </c>
      <c r="N312" s="225" t="s">
        <v>38</v>
      </c>
      <c r="O312" s="88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8" t="s">
        <v>691</v>
      </c>
      <c r="AT312" s="228" t="s">
        <v>136</v>
      </c>
      <c r="AU312" s="228" t="s">
        <v>83</v>
      </c>
      <c r="AY312" s="14" t="s">
        <v>134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4" t="s">
        <v>81</v>
      </c>
      <c r="BK312" s="229">
        <f>ROUND(I312*H312,2)</f>
        <v>0</v>
      </c>
      <c r="BL312" s="14" t="s">
        <v>691</v>
      </c>
      <c r="BM312" s="228" t="s">
        <v>789</v>
      </c>
    </row>
    <row r="313" s="2" customFormat="1" ht="16.5" customHeight="1">
      <c r="A313" s="35"/>
      <c r="B313" s="36"/>
      <c r="C313" s="216" t="s">
        <v>790</v>
      </c>
      <c r="D313" s="216" t="s">
        <v>136</v>
      </c>
      <c r="E313" s="217" t="s">
        <v>791</v>
      </c>
      <c r="F313" s="218" t="s">
        <v>792</v>
      </c>
      <c r="G313" s="219" t="s">
        <v>201</v>
      </c>
      <c r="H313" s="220">
        <v>1</v>
      </c>
      <c r="I313" s="221"/>
      <c r="J313" s="222">
        <f>ROUND(I313*H313,2)</f>
        <v>0</v>
      </c>
      <c r="K313" s="223"/>
      <c r="L313" s="41"/>
      <c r="M313" s="224" t="s">
        <v>1</v>
      </c>
      <c r="N313" s="225" t="s">
        <v>38</v>
      </c>
      <c r="O313" s="88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8" t="s">
        <v>691</v>
      </c>
      <c r="AT313" s="228" t="s">
        <v>136</v>
      </c>
      <c r="AU313" s="228" t="s">
        <v>83</v>
      </c>
      <c r="AY313" s="14" t="s">
        <v>134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4" t="s">
        <v>81</v>
      </c>
      <c r="BK313" s="229">
        <f>ROUND(I313*H313,2)</f>
        <v>0</v>
      </c>
      <c r="BL313" s="14" t="s">
        <v>691</v>
      </c>
      <c r="BM313" s="228" t="s">
        <v>793</v>
      </c>
    </row>
    <row r="314" s="2" customFormat="1" ht="16.5" customHeight="1">
      <c r="A314" s="35"/>
      <c r="B314" s="36"/>
      <c r="C314" s="216" t="s">
        <v>794</v>
      </c>
      <c r="D314" s="216" t="s">
        <v>136</v>
      </c>
      <c r="E314" s="217" t="s">
        <v>795</v>
      </c>
      <c r="F314" s="218" t="s">
        <v>796</v>
      </c>
      <c r="G314" s="219" t="s">
        <v>201</v>
      </c>
      <c r="H314" s="220">
        <v>1</v>
      </c>
      <c r="I314" s="221"/>
      <c r="J314" s="222">
        <f>ROUND(I314*H314,2)</f>
        <v>0</v>
      </c>
      <c r="K314" s="223"/>
      <c r="L314" s="41"/>
      <c r="M314" s="224" t="s">
        <v>1</v>
      </c>
      <c r="N314" s="225" t="s">
        <v>38</v>
      </c>
      <c r="O314" s="88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8" t="s">
        <v>140</v>
      </c>
      <c r="AT314" s="228" t="s">
        <v>136</v>
      </c>
      <c r="AU314" s="228" t="s">
        <v>83</v>
      </c>
      <c r="AY314" s="14" t="s">
        <v>134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4" t="s">
        <v>81</v>
      </c>
      <c r="BK314" s="229">
        <f>ROUND(I314*H314,2)</f>
        <v>0</v>
      </c>
      <c r="BL314" s="14" t="s">
        <v>140</v>
      </c>
      <c r="BM314" s="228" t="s">
        <v>797</v>
      </c>
    </row>
    <row r="315" s="2" customFormat="1" ht="16.5" customHeight="1">
      <c r="A315" s="35"/>
      <c r="B315" s="36"/>
      <c r="C315" s="216" t="s">
        <v>798</v>
      </c>
      <c r="D315" s="216" t="s">
        <v>136</v>
      </c>
      <c r="E315" s="217" t="s">
        <v>799</v>
      </c>
      <c r="F315" s="218" t="s">
        <v>800</v>
      </c>
      <c r="G315" s="219" t="s">
        <v>201</v>
      </c>
      <c r="H315" s="220">
        <v>1</v>
      </c>
      <c r="I315" s="221"/>
      <c r="J315" s="222">
        <f>ROUND(I315*H315,2)</f>
        <v>0</v>
      </c>
      <c r="K315" s="223"/>
      <c r="L315" s="41"/>
      <c r="M315" s="224" t="s">
        <v>1</v>
      </c>
      <c r="N315" s="225" t="s">
        <v>38</v>
      </c>
      <c r="O315" s="88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8" t="s">
        <v>140</v>
      </c>
      <c r="AT315" s="228" t="s">
        <v>136</v>
      </c>
      <c r="AU315" s="228" t="s">
        <v>83</v>
      </c>
      <c r="AY315" s="14" t="s">
        <v>134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4" t="s">
        <v>81</v>
      </c>
      <c r="BK315" s="229">
        <f>ROUND(I315*H315,2)</f>
        <v>0</v>
      </c>
      <c r="BL315" s="14" t="s">
        <v>140</v>
      </c>
      <c r="BM315" s="228" t="s">
        <v>801</v>
      </c>
    </row>
    <row r="316" s="2" customFormat="1">
      <c r="A316" s="35"/>
      <c r="B316" s="36"/>
      <c r="C316" s="37"/>
      <c r="D316" s="230" t="s">
        <v>142</v>
      </c>
      <c r="E316" s="37"/>
      <c r="F316" s="231" t="s">
        <v>802</v>
      </c>
      <c r="G316" s="37"/>
      <c r="H316" s="37"/>
      <c r="I316" s="232"/>
      <c r="J316" s="37"/>
      <c r="K316" s="37"/>
      <c r="L316" s="41"/>
      <c r="M316" s="246"/>
      <c r="N316" s="247"/>
      <c r="O316" s="248"/>
      <c r="P316" s="248"/>
      <c r="Q316" s="248"/>
      <c r="R316" s="248"/>
      <c r="S316" s="248"/>
      <c r="T316" s="249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142</v>
      </c>
      <c r="AU316" s="14" t="s">
        <v>83</v>
      </c>
    </row>
    <row r="317" s="2" customFormat="1" ht="6.96" customHeight="1">
      <c r="A317" s="35"/>
      <c r="B317" s="63"/>
      <c r="C317" s="64"/>
      <c r="D317" s="64"/>
      <c r="E317" s="64"/>
      <c r="F317" s="64"/>
      <c r="G317" s="64"/>
      <c r="H317" s="64"/>
      <c r="I317" s="64"/>
      <c r="J317" s="64"/>
      <c r="K317" s="64"/>
      <c r="L317" s="41"/>
      <c r="M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</row>
  </sheetData>
  <sheetProtection sheet="1" autoFilter="0" formatColumns="0" formatRows="0" objects="1" scenarios="1" spinCount="100000" saltValue="2xoe/XKSZLWx+s4ITKJIx4prEMsMeBY8TDFhUzPNM5A3Z2mcSn27GX+zxOAjjTs8QH2Bo3x26jOSFoJY4Q8taw==" hashValue="G7ZblgyDdeDkkt4duxto3ItdWPDz2Sy6cyRv6saVK56W8o8QslBtKFKF1M6f6zE0x7bC5kM1HrN3oxAFs8EKdw==" algorithmName="SHA-512" password="CC17"/>
  <autoFilter ref="C125:K31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102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PK_Varnsdorf_Střelecká 1800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803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11. 6. 2024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ROUND((SUM(BE121:BE153)),  2)</f>
        <v>0</v>
      </c>
      <c r="G33" s="35"/>
      <c r="H33" s="35"/>
      <c r="I33" s="152">
        <v>0.20999999999999999</v>
      </c>
      <c r="J33" s="151">
        <f>ROUND(((SUM(BE121:BE153))*I33),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ROUND((SUM(BF121:BF153)),  2)</f>
        <v>0</v>
      </c>
      <c r="G34" s="35"/>
      <c r="H34" s="35"/>
      <c r="I34" s="152">
        <v>0.12</v>
      </c>
      <c r="J34" s="151">
        <f>ROUND(((SUM(BF121:BF153))*I34),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ROUND((SUM(BG121:BG153)),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ROUND((SUM(BH121:BH153)),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ROUND((SUM(BI121:BI153)),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PK_Varnsdorf_Střelecká 1800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Výměna otopných těles, ventilů, šroubení a hlavic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106</v>
      </c>
      <c r="D94" s="173"/>
      <c r="E94" s="173"/>
      <c r="F94" s="173"/>
      <c r="G94" s="173"/>
      <c r="H94" s="173"/>
      <c r="I94" s="173"/>
      <c r="J94" s="174" t="s">
        <v>107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108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109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117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804</v>
      </c>
      <c r="E99" s="185"/>
      <c r="F99" s="185"/>
      <c r="G99" s="185"/>
      <c r="H99" s="185"/>
      <c r="I99" s="185"/>
      <c r="J99" s="186">
        <f>J130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6"/>
      <c r="C100" s="177"/>
      <c r="D100" s="178" t="s">
        <v>118</v>
      </c>
      <c r="E100" s="179"/>
      <c r="F100" s="179"/>
      <c r="G100" s="179"/>
      <c r="H100" s="179"/>
      <c r="I100" s="179"/>
      <c r="J100" s="180">
        <f>J143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2"/>
      <c r="C101" s="183"/>
      <c r="D101" s="184" t="s">
        <v>119</v>
      </c>
      <c r="E101" s="185"/>
      <c r="F101" s="185"/>
      <c r="G101" s="185"/>
      <c r="H101" s="185"/>
      <c r="I101" s="185"/>
      <c r="J101" s="186">
        <f>J144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120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71" t="str">
        <f>E7</f>
        <v>Rekonstrukce PK_Varnsdorf_Střelecká 1800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103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02 - Výměna otopných těles, ventilů, šroubení a hlavic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11. 6. 2024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31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121</v>
      </c>
      <c r="D120" s="191" t="s">
        <v>58</v>
      </c>
      <c r="E120" s="191" t="s">
        <v>54</v>
      </c>
      <c r="F120" s="191" t="s">
        <v>55</v>
      </c>
      <c r="G120" s="191" t="s">
        <v>122</v>
      </c>
      <c r="H120" s="191" t="s">
        <v>123</v>
      </c>
      <c r="I120" s="191" t="s">
        <v>124</v>
      </c>
      <c r="J120" s="192" t="s">
        <v>107</v>
      </c>
      <c r="K120" s="193" t="s">
        <v>125</v>
      </c>
      <c r="L120" s="194"/>
      <c r="M120" s="97" t="s">
        <v>1</v>
      </c>
      <c r="N120" s="98" t="s">
        <v>37</v>
      </c>
      <c r="O120" s="98" t="s">
        <v>126</v>
      </c>
      <c r="P120" s="98" t="s">
        <v>127</v>
      </c>
      <c r="Q120" s="98" t="s">
        <v>128</v>
      </c>
      <c r="R120" s="98" t="s">
        <v>129</v>
      </c>
      <c r="S120" s="98" t="s">
        <v>130</v>
      </c>
      <c r="T120" s="99" t="s">
        <v>131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132</v>
      </c>
      <c r="D121" s="37"/>
      <c r="E121" s="37"/>
      <c r="F121" s="37"/>
      <c r="G121" s="37"/>
      <c r="H121" s="37"/>
      <c r="I121" s="37"/>
      <c r="J121" s="195">
        <f>BK121</f>
        <v>0</v>
      </c>
      <c r="K121" s="37"/>
      <c r="L121" s="41"/>
      <c r="M121" s="100"/>
      <c r="N121" s="196"/>
      <c r="O121" s="101"/>
      <c r="P121" s="197">
        <f>P122+P143</f>
        <v>0</v>
      </c>
      <c r="Q121" s="101"/>
      <c r="R121" s="197">
        <f>R122+R143</f>
        <v>1.2500899999999999</v>
      </c>
      <c r="S121" s="101"/>
      <c r="T121" s="198">
        <f>T122+T143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109</v>
      </c>
      <c r="BK121" s="199">
        <f>BK122+BK143</f>
        <v>0</v>
      </c>
    </row>
    <row r="122" s="12" customFormat="1" ht="25.92" customHeight="1">
      <c r="A122" s="12"/>
      <c r="B122" s="200"/>
      <c r="C122" s="201"/>
      <c r="D122" s="202" t="s">
        <v>72</v>
      </c>
      <c r="E122" s="203" t="s">
        <v>338</v>
      </c>
      <c r="F122" s="203" t="s">
        <v>339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P123+P130</f>
        <v>0</v>
      </c>
      <c r="Q122" s="208"/>
      <c r="R122" s="209">
        <f>R123+R130</f>
        <v>1.2500899999999999</v>
      </c>
      <c r="S122" s="208"/>
      <c r="T122" s="210">
        <f>T123+T130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72</v>
      </c>
      <c r="AU122" s="212" t="s">
        <v>73</v>
      </c>
      <c r="AY122" s="211" t="s">
        <v>134</v>
      </c>
      <c r="BK122" s="213">
        <f>BK123+BK130</f>
        <v>0</v>
      </c>
    </row>
    <row r="123" s="12" customFormat="1" ht="22.8" customHeight="1">
      <c r="A123" s="12"/>
      <c r="B123" s="200"/>
      <c r="C123" s="201"/>
      <c r="D123" s="202" t="s">
        <v>72</v>
      </c>
      <c r="E123" s="214" t="s">
        <v>619</v>
      </c>
      <c r="F123" s="214" t="s">
        <v>620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SUM(P124:P129)</f>
        <v>0</v>
      </c>
      <c r="Q123" s="208"/>
      <c r="R123" s="209">
        <f>SUM(R124:R129)</f>
        <v>0.19058</v>
      </c>
      <c r="S123" s="208"/>
      <c r="T123" s="210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83</v>
      </c>
      <c r="AT123" s="212" t="s">
        <v>72</v>
      </c>
      <c r="AU123" s="212" t="s">
        <v>81</v>
      </c>
      <c r="AY123" s="211" t="s">
        <v>134</v>
      </c>
      <c r="BK123" s="213">
        <f>SUM(BK124:BK129)</f>
        <v>0</v>
      </c>
    </row>
    <row r="124" s="2" customFormat="1" ht="24.15" customHeight="1">
      <c r="A124" s="35"/>
      <c r="B124" s="36"/>
      <c r="C124" s="216" t="s">
        <v>7</v>
      </c>
      <c r="D124" s="216" t="s">
        <v>136</v>
      </c>
      <c r="E124" s="217" t="s">
        <v>805</v>
      </c>
      <c r="F124" s="218" t="s">
        <v>806</v>
      </c>
      <c r="G124" s="219" t="s">
        <v>345</v>
      </c>
      <c r="H124" s="220">
        <v>36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38</v>
      </c>
      <c r="O124" s="88"/>
      <c r="P124" s="226">
        <f>O124*H124</f>
        <v>0</v>
      </c>
      <c r="Q124" s="226">
        <v>0.00062</v>
      </c>
      <c r="R124" s="226">
        <f>Q124*H124</f>
        <v>0.02232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161</v>
      </c>
      <c r="AT124" s="228" t="s">
        <v>136</v>
      </c>
      <c r="AU124" s="228" t="s">
        <v>83</v>
      </c>
      <c r="AY124" s="14" t="s">
        <v>134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161</v>
      </c>
      <c r="BM124" s="228" t="s">
        <v>807</v>
      </c>
    </row>
    <row r="125" s="2" customFormat="1" ht="24.15" customHeight="1">
      <c r="A125" s="35"/>
      <c r="B125" s="36"/>
      <c r="C125" s="216" t="s">
        <v>229</v>
      </c>
      <c r="D125" s="216" t="s">
        <v>136</v>
      </c>
      <c r="E125" s="217" t="s">
        <v>808</v>
      </c>
      <c r="F125" s="218" t="s">
        <v>809</v>
      </c>
      <c r="G125" s="219" t="s">
        <v>345</v>
      </c>
      <c r="H125" s="220">
        <v>38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0.00095</v>
      </c>
      <c r="R125" s="226">
        <f>Q125*H125</f>
        <v>0.0361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161</v>
      </c>
      <c r="AT125" s="228" t="s">
        <v>136</v>
      </c>
      <c r="AU125" s="228" t="s">
        <v>83</v>
      </c>
      <c r="AY125" s="14" t="s">
        <v>134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161</v>
      </c>
      <c r="BM125" s="228" t="s">
        <v>810</v>
      </c>
    </row>
    <row r="126" s="2" customFormat="1" ht="24.15" customHeight="1">
      <c r="A126" s="35"/>
      <c r="B126" s="36"/>
      <c r="C126" s="216" t="s">
        <v>236</v>
      </c>
      <c r="D126" s="216" t="s">
        <v>136</v>
      </c>
      <c r="E126" s="217" t="s">
        <v>811</v>
      </c>
      <c r="F126" s="218" t="s">
        <v>812</v>
      </c>
      <c r="G126" s="219" t="s">
        <v>345</v>
      </c>
      <c r="H126" s="220">
        <v>24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0.0011900000000000001</v>
      </c>
      <c r="R126" s="226">
        <f>Q126*H126</f>
        <v>0.028560000000000002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161</v>
      </c>
      <c r="AT126" s="228" t="s">
        <v>136</v>
      </c>
      <c r="AU126" s="228" t="s">
        <v>83</v>
      </c>
      <c r="AY126" s="14" t="s">
        <v>134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161</v>
      </c>
      <c r="BM126" s="228" t="s">
        <v>813</v>
      </c>
    </row>
    <row r="127" s="2" customFormat="1" ht="24.15" customHeight="1">
      <c r="A127" s="35"/>
      <c r="B127" s="36"/>
      <c r="C127" s="216" t="s">
        <v>240</v>
      </c>
      <c r="D127" s="216" t="s">
        <v>136</v>
      </c>
      <c r="E127" s="217" t="s">
        <v>814</v>
      </c>
      <c r="F127" s="218" t="s">
        <v>815</v>
      </c>
      <c r="G127" s="219" t="s">
        <v>345</v>
      </c>
      <c r="H127" s="220">
        <v>14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0.0015</v>
      </c>
      <c r="R127" s="226">
        <f>Q127*H127</f>
        <v>0.021000000000000001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161</v>
      </c>
      <c r="AT127" s="228" t="s">
        <v>136</v>
      </c>
      <c r="AU127" s="228" t="s">
        <v>83</v>
      </c>
      <c r="AY127" s="14" t="s">
        <v>134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161</v>
      </c>
      <c r="BM127" s="228" t="s">
        <v>816</v>
      </c>
    </row>
    <row r="128" s="2" customFormat="1" ht="24.15" customHeight="1">
      <c r="A128" s="35"/>
      <c r="B128" s="36"/>
      <c r="C128" s="216" t="s">
        <v>244</v>
      </c>
      <c r="D128" s="216" t="s">
        <v>136</v>
      </c>
      <c r="E128" s="217" t="s">
        <v>817</v>
      </c>
      <c r="F128" s="218" t="s">
        <v>818</v>
      </c>
      <c r="G128" s="219" t="s">
        <v>345</v>
      </c>
      <c r="H128" s="220">
        <v>28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0.0019400000000000001</v>
      </c>
      <c r="R128" s="226">
        <f>Q128*H128</f>
        <v>0.05432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161</v>
      </c>
      <c r="AT128" s="228" t="s">
        <v>136</v>
      </c>
      <c r="AU128" s="228" t="s">
        <v>83</v>
      </c>
      <c r="AY128" s="14" t="s">
        <v>134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161</v>
      </c>
      <c r="BM128" s="228" t="s">
        <v>819</v>
      </c>
    </row>
    <row r="129" s="2" customFormat="1" ht="24.15" customHeight="1">
      <c r="A129" s="35"/>
      <c r="B129" s="36"/>
      <c r="C129" s="235" t="s">
        <v>247</v>
      </c>
      <c r="D129" s="235" t="s">
        <v>198</v>
      </c>
      <c r="E129" s="236" t="s">
        <v>662</v>
      </c>
      <c r="F129" s="237" t="s">
        <v>663</v>
      </c>
      <c r="G129" s="238" t="s">
        <v>345</v>
      </c>
      <c r="H129" s="239">
        <v>28</v>
      </c>
      <c r="I129" s="240"/>
      <c r="J129" s="241">
        <f>ROUND(I129*H129,2)</f>
        <v>0</v>
      </c>
      <c r="K129" s="242"/>
      <c r="L129" s="243"/>
      <c r="M129" s="244" t="s">
        <v>1</v>
      </c>
      <c r="N129" s="245" t="s">
        <v>38</v>
      </c>
      <c r="O129" s="88"/>
      <c r="P129" s="226">
        <f>O129*H129</f>
        <v>0</v>
      </c>
      <c r="Q129" s="226">
        <v>0.0010100000000000001</v>
      </c>
      <c r="R129" s="226">
        <f>Q129*H129</f>
        <v>0.02828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202</v>
      </c>
      <c r="AT129" s="228" t="s">
        <v>198</v>
      </c>
      <c r="AU129" s="228" t="s">
        <v>83</v>
      </c>
      <c r="AY129" s="14" t="s">
        <v>134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161</v>
      </c>
      <c r="BM129" s="228" t="s">
        <v>820</v>
      </c>
    </row>
    <row r="130" s="12" customFormat="1" ht="22.8" customHeight="1">
      <c r="A130" s="12"/>
      <c r="B130" s="200"/>
      <c r="C130" s="201"/>
      <c r="D130" s="202" t="s">
        <v>72</v>
      </c>
      <c r="E130" s="214" t="s">
        <v>821</v>
      </c>
      <c r="F130" s="214" t="s">
        <v>822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SUM(P131:P142)</f>
        <v>0</v>
      </c>
      <c r="Q130" s="208"/>
      <c r="R130" s="209">
        <f>SUM(R131:R142)</f>
        <v>1.05951</v>
      </c>
      <c r="S130" s="208"/>
      <c r="T130" s="210">
        <f>SUM(T131:T142)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83</v>
      </c>
      <c r="AT130" s="212" t="s">
        <v>72</v>
      </c>
      <c r="AU130" s="212" t="s">
        <v>81</v>
      </c>
      <c r="AY130" s="211" t="s">
        <v>134</v>
      </c>
      <c r="BK130" s="213">
        <f>SUM(BK131:BK142)</f>
        <v>0</v>
      </c>
    </row>
    <row r="131" s="2" customFormat="1" ht="24.15" customHeight="1">
      <c r="A131" s="35"/>
      <c r="B131" s="36"/>
      <c r="C131" s="216" t="s">
        <v>157</v>
      </c>
      <c r="D131" s="216" t="s">
        <v>136</v>
      </c>
      <c r="E131" s="217" t="s">
        <v>823</v>
      </c>
      <c r="F131" s="218" t="s">
        <v>824</v>
      </c>
      <c r="G131" s="219" t="s">
        <v>139</v>
      </c>
      <c r="H131" s="220">
        <v>6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0.041320000000000003</v>
      </c>
      <c r="R131" s="226">
        <f>Q131*H131</f>
        <v>0.24792000000000003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161</v>
      </c>
      <c r="AT131" s="228" t="s">
        <v>136</v>
      </c>
      <c r="AU131" s="228" t="s">
        <v>83</v>
      </c>
      <c r="AY131" s="14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161</v>
      </c>
      <c r="BM131" s="228" t="s">
        <v>825</v>
      </c>
    </row>
    <row r="132" s="2" customFormat="1">
      <c r="A132" s="35"/>
      <c r="B132" s="36"/>
      <c r="C132" s="37"/>
      <c r="D132" s="230" t="s">
        <v>142</v>
      </c>
      <c r="E132" s="37"/>
      <c r="F132" s="231" t="s">
        <v>826</v>
      </c>
      <c r="G132" s="37"/>
      <c r="H132" s="37"/>
      <c r="I132" s="232"/>
      <c r="J132" s="37"/>
      <c r="K132" s="37"/>
      <c r="L132" s="41"/>
      <c r="M132" s="233"/>
      <c r="N132" s="23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142</v>
      </c>
      <c r="AU132" s="14" t="s">
        <v>83</v>
      </c>
    </row>
    <row r="133" s="2" customFormat="1" ht="37.8" customHeight="1">
      <c r="A133" s="35"/>
      <c r="B133" s="36"/>
      <c r="C133" s="216" t="s">
        <v>83</v>
      </c>
      <c r="D133" s="216" t="s">
        <v>136</v>
      </c>
      <c r="E133" s="217" t="s">
        <v>827</v>
      </c>
      <c r="F133" s="218" t="s">
        <v>828</v>
      </c>
      <c r="G133" s="219" t="s">
        <v>139</v>
      </c>
      <c r="H133" s="220">
        <v>7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0.080320000000000003</v>
      </c>
      <c r="R133" s="226">
        <f>Q133*H133</f>
        <v>0.56224000000000007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161</v>
      </c>
      <c r="AT133" s="228" t="s">
        <v>136</v>
      </c>
      <c r="AU133" s="228" t="s">
        <v>83</v>
      </c>
      <c r="AY133" s="14" t="s">
        <v>134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161</v>
      </c>
      <c r="BM133" s="228" t="s">
        <v>829</v>
      </c>
    </row>
    <row r="134" s="2" customFormat="1" ht="37.8" customHeight="1">
      <c r="A134" s="35"/>
      <c r="B134" s="36"/>
      <c r="C134" s="216" t="s">
        <v>148</v>
      </c>
      <c r="D134" s="216" t="s">
        <v>136</v>
      </c>
      <c r="E134" s="217" t="s">
        <v>830</v>
      </c>
      <c r="F134" s="218" t="s">
        <v>831</v>
      </c>
      <c r="G134" s="219" t="s">
        <v>139</v>
      </c>
      <c r="H134" s="220">
        <v>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0.1149</v>
      </c>
      <c r="R134" s="226">
        <f>Q134*H134</f>
        <v>0.1149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161</v>
      </c>
      <c r="AT134" s="228" t="s">
        <v>136</v>
      </c>
      <c r="AU134" s="228" t="s">
        <v>83</v>
      </c>
      <c r="AY134" s="14" t="s">
        <v>134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161</v>
      </c>
      <c r="BM134" s="228" t="s">
        <v>832</v>
      </c>
    </row>
    <row r="135" s="2" customFormat="1" ht="24.15" customHeight="1">
      <c r="A135" s="35"/>
      <c r="B135" s="36"/>
      <c r="C135" s="216" t="s">
        <v>177</v>
      </c>
      <c r="D135" s="216" t="s">
        <v>136</v>
      </c>
      <c r="E135" s="217" t="s">
        <v>833</v>
      </c>
      <c r="F135" s="218" t="s">
        <v>834</v>
      </c>
      <c r="G135" s="219" t="s">
        <v>139</v>
      </c>
      <c r="H135" s="220">
        <v>96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0.00023000000000000001</v>
      </c>
      <c r="R135" s="226">
        <f>Q135*H135</f>
        <v>0.022080000000000002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161</v>
      </c>
      <c r="AT135" s="228" t="s">
        <v>136</v>
      </c>
      <c r="AU135" s="228" t="s">
        <v>83</v>
      </c>
      <c r="AY135" s="14" t="s">
        <v>134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161</v>
      </c>
      <c r="BM135" s="228" t="s">
        <v>835</v>
      </c>
    </row>
    <row r="136" s="2" customFormat="1" ht="24.15" customHeight="1">
      <c r="A136" s="35"/>
      <c r="B136" s="36"/>
      <c r="C136" s="216" t="s">
        <v>182</v>
      </c>
      <c r="D136" s="216" t="s">
        <v>136</v>
      </c>
      <c r="E136" s="217" t="s">
        <v>836</v>
      </c>
      <c r="F136" s="218" t="s">
        <v>837</v>
      </c>
      <c r="G136" s="219" t="s">
        <v>139</v>
      </c>
      <c r="H136" s="220">
        <v>98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0.00025999999999999998</v>
      </c>
      <c r="R136" s="226">
        <f>Q136*H136</f>
        <v>0.025479999999999999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161</v>
      </c>
      <c r="AT136" s="228" t="s">
        <v>136</v>
      </c>
      <c r="AU136" s="228" t="s">
        <v>83</v>
      </c>
      <c r="AY136" s="14" t="s">
        <v>134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161</v>
      </c>
      <c r="BM136" s="228" t="s">
        <v>838</v>
      </c>
    </row>
    <row r="137" s="2" customFormat="1" ht="24.15" customHeight="1">
      <c r="A137" s="35"/>
      <c r="B137" s="36"/>
      <c r="C137" s="216" t="s">
        <v>187</v>
      </c>
      <c r="D137" s="216" t="s">
        <v>136</v>
      </c>
      <c r="E137" s="217" t="s">
        <v>839</v>
      </c>
      <c r="F137" s="218" t="s">
        <v>840</v>
      </c>
      <c r="G137" s="219" t="s">
        <v>139</v>
      </c>
      <c r="H137" s="220">
        <v>17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0.00035</v>
      </c>
      <c r="R137" s="226">
        <f>Q137*H137</f>
        <v>0.0059499999999999996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161</v>
      </c>
      <c r="AT137" s="228" t="s">
        <v>136</v>
      </c>
      <c r="AU137" s="228" t="s">
        <v>83</v>
      </c>
      <c r="AY137" s="14" t="s">
        <v>134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161</v>
      </c>
      <c r="BM137" s="228" t="s">
        <v>841</v>
      </c>
    </row>
    <row r="138" s="2" customFormat="1" ht="24.15" customHeight="1">
      <c r="A138" s="35"/>
      <c r="B138" s="36"/>
      <c r="C138" s="216" t="s">
        <v>81</v>
      </c>
      <c r="D138" s="216" t="s">
        <v>136</v>
      </c>
      <c r="E138" s="217" t="s">
        <v>842</v>
      </c>
      <c r="F138" s="218" t="s">
        <v>843</v>
      </c>
      <c r="G138" s="219" t="s">
        <v>139</v>
      </c>
      <c r="H138" s="220">
        <v>211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0.00012999999999999999</v>
      </c>
      <c r="R138" s="226">
        <f>Q138*H138</f>
        <v>0.027429999999999996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161</v>
      </c>
      <c r="AT138" s="228" t="s">
        <v>136</v>
      </c>
      <c r="AU138" s="228" t="s">
        <v>83</v>
      </c>
      <c r="AY138" s="14" t="s">
        <v>134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161</v>
      </c>
      <c r="BM138" s="228" t="s">
        <v>844</v>
      </c>
    </row>
    <row r="139" s="2" customFormat="1" ht="24.15" customHeight="1">
      <c r="A139" s="35"/>
      <c r="B139" s="36"/>
      <c r="C139" s="216" t="s">
        <v>163</v>
      </c>
      <c r="D139" s="216" t="s">
        <v>136</v>
      </c>
      <c r="E139" s="217" t="s">
        <v>845</v>
      </c>
      <c r="F139" s="218" t="s">
        <v>846</v>
      </c>
      <c r="G139" s="219" t="s">
        <v>139</v>
      </c>
      <c r="H139" s="220">
        <v>96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0.00023000000000000001</v>
      </c>
      <c r="R139" s="226">
        <f>Q139*H139</f>
        <v>0.022080000000000002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161</v>
      </c>
      <c r="AT139" s="228" t="s">
        <v>136</v>
      </c>
      <c r="AU139" s="228" t="s">
        <v>83</v>
      </c>
      <c r="AY139" s="14" t="s">
        <v>134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161</v>
      </c>
      <c r="BM139" s="228" t="s">
        <v>847</v>
      </c>
    </row>
    <row r="140" s="2" customFormat="1" ht="24.15" customHeight="1">
      <c r="A140" s="35"/>
      <c r="B140" s="36"/>
      <c r="C140" s="216" t="s">
        <v>167</v>
      </c>
      <c r="D140" s="216" t="s">
        <v>136</v>
      </c>
      <c r="E140" s="217" t="s">
        <v>848</v>
      </c>
      <c r="F140" s="218" t="s">
        <v>849</v>
      </c>
      <c r="G140" s="219" t="s">
        <v>139</v>
      </c>
      <c r="H140" s="220">
        <v>98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0.00025999999999999998</v>
      </c>
      <c r="R140" s="226">
        <f>Q140*H140</f>
        <v>0.025479999999999999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161</v>
      </c>
      <c r="AT140" s="228" t="s">
        <v>136</v>
      </c>
      <c r="AU140" s="228" t="s">
        <v>83</v>
      </c>
      <c r="AY140" s="14" t="s">
        <v>134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161</v>
      </c>
      <c r="BM140" s="228" t="s">
        <v>850</v>
      </c>
    </row>
    <row r="141" s="2" customFormat="1" ht="24.15" customHeight="1">
      <c r="A141" s="35"/>
      <c r="B141" s="36"/>
      <c r="C141" s="216" t="s">
        <v>172</v>
      </c>
      <c r="D141" s="216" t="s">
        <v>136</v>
      </c>
      <c r="E141" s="217" t="s">
        <v>851</v>
      </c>
      <c r="F141" s="218" t="s">
        <v>852</v>
      </c>
      <c r="G141" s="219" t="s">
        <v>139</v>
      </c>
      <c r="H141" s="220">
        <v>17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0.00035</v>
      </c>
      <c r="R141" s="226">
        <f>Q141*H141</f>
        <v>0.0059499999999999996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161</v>
      </c>
      <c r="AT141" s="228" t="s">
        <v>136</v>
      </c>
      <c r="AU141" s="228" t="s">
        <v>83</v>
      </c>
      <c r="AY141" s="14" t="s">
        <v>134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161</v>
      </c>
      <c r="BM141" s="228" t="s">
        <v>853</v>
      </c>
    </row>
    <row r="142" s="2" customFormat="1" ht="16.5" customHeight="1">
      <c r="A142" s="35"/>
      <c r="B142" s="36"/>
      <c r="C142" s="216" t="s">
        <v>221</v>
      </c>
      <c r="D142" s="216" t="s">
        <v>136</v>
      </c>
      <c r="E142" s="217" t="s">
        <v>854</v>
      </c>
      <c r="F142" s="218" t="s">
        <v>855</v>
      </c>
      <c r="G142" s="219" t="s">
        <v>201</v>
      </c>
      <c r="H142" s="220">
        <v>197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140</v>
      </c>
      <c r="AT142" s="228" t="s">
        <v>136</v>
      </c>
      <c r="AU142" s="228" t="s">
        <v>83</v>
      </c>
      <c r="AY142" s="14" t="s">
        <v>134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140</v>
      </c>
      <c r="BM142" s="228" t="s">
        <v>856</v>
      </c>
    </row>
    <row r="143" s="12" customFormat="1" ht="25.92" customHeight="1">
      <c r="A143" s="12"/>
      <c r="B143" s="200"/>
      <c r="C143" s="201"/>
      <c r="D143" s="202" t="s">
        <v>72</v>
      </c>
      <c r="E143" s="203" t="s">
        <v>97</v>
      </c>
      <c r="F143" s="203" t="s">
        <v>97</v>
      </c>
      <c r="G143" s="201"/>
      <c r="H143" s="201"/>
      <c r="I143" s="204"/>
      <c r="J143" s="205">
        <f>BK143</f>
        <v>0</v>
      </c>
      <c r="K143" s="201"/>
      <c r="L143" s="206"/>
      <c r="M143" s="207"/>
      <c r="N143" s="208"/>
      <c r="O143" s="208"/>
      <c r="P143" s="209">
        <f>P144</f>
        <v>0</v>
      </c>
      <c r="Q143" s="208"/>
      <c r="R143" s="209">
        <f>R144</f>
        <v>0</v>
      </c>
      <c r="S143" s="208"/>
      <c r="T143" s="210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157</v>
      </c>
      <c r="AT143" s="212" t="s">
        <v>72</v>
      </c>
      <c r="AU143" s="212" t="s">
        <v>73</v>
      </c>
      <c r="AY143" s="211" t="s">
        <v>134</v>
      </c>
      <c r="BK143" s="213">
        <f>BK144</f>
        <v>0</v>
      </c>
    </row>
    <row r="144" s="12" customFormat="1" ht="22.8" customHeight="1">
      <c r="A144" s="12"/>
      <c r="B144" s="200"/>
      <c r="C144" s="201"/>
      <c r="D144" s="202" t="s">
        <v>72</v>
      </c>
      <c r="E144" s="214" t="s">
        <v>677</v>
      </c>
      <c r="F144" s="214" t="s">
        <v>678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SUM(P145:P153)</f>
        <v>0</v>
      </c>
      <c r="Q144" s="208"/>
      <c r="R144" s="209">
        <f>SUM(R145:R153)</f>
        <v>0</v>
      </c>
      <c r="S144" s="208"/>
      <c r="T144" s="210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157</v>
      </c>
      <c r="AT144" s="212" t="s">
        <v>72</v>
      </c>
      <c r="AU144" s="212" t="s">
        <v>81</v>
      </c>
      <c r="AY144" s="211" t="s">
        <v>134</v>
      </c>
      <c r="BK144" s="213">
        <f>SUM(BK145:BK153)</f>
        <v>0</v>
      </c>
    </row>
    <row r="145" s="2" customFormat="1" ht="16.5" customHeight="1">
      <c r="A145" s="35"/>
      <c r="B145" s="36"/>
      <c r="C145" s="216" t="s">
        <v>140</v>
      </c>
      <c r="D145" s="216" t="s">
        <v>136</v>
      </c>
      <c r="E145" s="217" t="s">
        <v>857</v>
      </c>
      <c r="F145" s="218" t="s">
        <v>858</v>
      </c>
      <c r="G145" s="219" t="s">
        <v>201</v>
      </c>
      <c r="H145" s="220">
        <v>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161</v>
      </c>
      <c r="AT145" s="228" t="s">
        <v>136</v>
      </c>
      <c r="AU145" s="228" t="s">
        <v>83</v>
      </c>
      <c r="AY145" s="14" t="s">
        <v>134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161</v>
      </c>
      <c r="BM145" s="228" t="s">
        <v>859</v>
      </c>
    </row>
    <row r="146" s="2" customFormat="1">
      <c r="A146" s="35"/>
      <c r="B146" s="36"/>
      <c r="C146" s="37"/>
      <c r="D146" s="230" t="s">
        <v>142</v>
      </c>
      <c r="E146" s="37"/>
      <c r="F146" s="231" t="s">
        <v>860</v>
      </c>
      <c r="G146" s="37"/>
      <c r="H146" s="37"/>
      <c r="I146" s="232"/>
      <c r="J146" s="37"/>
      <c r="K146" s="37"/>
      <c r="L146" s="41"/>
      <c r="M146" s="233"/>
      <c r="N146" s="23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142</v>
      </c>
      <c r="AU146" s="14" t="s">
        <v>83</v>
      </c>
    </row>
    <row r="147" s="2" customFormat="1" ht="24.15" customHeight="1">
      <c r="A147" s="35"/>
      <c r="B147" s="36"/>
      <c r="C147" s="216" t="s">
        <v>225</v>
      </c>
      <c r="D147" s="216" t="s">
        <v>136</v>
      </c>
      <c r="E147" s="217" t="s">
        <v>861</v>
      </c>
      <c r="F147" s="218" t="s">
        <v>862</v>
      </c>
      <c r="G147" s="219" t="s">
        <v>201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140</v>
      </c>
      <c r="AT147" s="228" t="s">
        <v>136</v>
      </c>
      <c r="AU147" s="228" t="s">
        <v>83</v>
      </c>
      <c r="AY147" s="14" t="s">
        <v>134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140</v>
      </c>
      <c r="BM147" s="228" t="s">
        <v>863</v>
      </c>
    </row>
    <row r="148" s="2" customFormat="1" ht="16.5" customHeight="1">
      <c r="A148" s="35"/>
      <c r="B148" s="36"/>
      <c r="C148" s="216" t="s">
        <v>8</v>
      </c>
      <c r="D148" s="216" t="s">
        <v>136</v>
      </c>
      <c r="E148" s="217" t="s">
        <v>726</v>
      </c>
      <c r="F148" s="218" t="s">
        <v>727</v>
      </c>
      <c r="G148" s="219" t="s">
        <v>686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140</v>
      </c>
      <c r="AT148" s="228" t="s">
        <v>136</v>
      </c>
      <c r="AU148" s="228" t="s">
        <v>83</v>
      </c>
      <c r="AY148" s="14" t="s">
        <v>134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140</v>
      </c>
      <c r="BM148" s="228" t="s">
        <v>864</v>
      </c>
    </row>
    <row r="149" s="2" customFormat="1" ht="16.5" customHeight="1">
      <c r="A149" s="35"/>
      <c r="B149" s="36"/>
      <c r="C149" s="216" t="s">
        <v>197</v>
      </c>
      <c r="D149" s="216" t="s">
        <v>136</v>
      </c>
      <c r="E149" s="217" t="s">
        <v>730</v>
      </c>
      <c r="F149" s="218" t="s">
        <v>731</v>
      </c>
      <c r="G149" s="219" t="s">
        <v>686</v>
      </c>
      <c r="H149" s="220">
        <v>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140</v>
      </c>
      <c r="AT149" s="228" t="s">
        <v>136</v>
      </c>
      <c r="AU149" s="228" t="s">
        <v>83</v>
      </c>
      <c r="AY149" s="14" t="s">
        <v>134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140</v>
      </c>
      <c r="BM149" s="228" t="s">
        <v>865</v>
      </c>
    </row>
    <row r="150" s="2" customFormat="1" ht="16.5" customHeight="1">
      <c r="A150" s="35"/>
      <c r="B150" s="36"/>
      <c r="C150" s="216" t="s">
        <v>205</v>
      </c>
      <c r="D150" s="216" t="s">
        <v>136</v>
      </c>
      <c r="E150" s="217" t="s">
        <v>762</v>
      </c>
      <c r="F150" s="218" t="s">
        <v>763</v>
      </c>
      <c r="G150" s="219" t="s">
        <v>201</v>
      </c>
      <c r="H150" s="220">
        <v>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691</v>
      </c>
      <c r="AT150" s="228" t="s">
        <v>136</v>
      </c>
      <c r="AU150" s="228" t="s">
        <v>83</v>
      </c>
      <c r="AY150" s="14" t="s">
        <v>134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691</v>
      </c>
      <c r="BM150" s="228" t="s">
        <v>866</v>
      </c>
    </row>
    <row r="151" s="2" customFormat="1" ht="16.5" customHeight="1">
      <c r="A151" s="35"/>
      <c r="B151" s="36"/>
      <c r="C151" s="216" t="s">
        <v>210</v>
      </c>
      <c r="D151" s="216" t="s">
        <v>136</v>
      </c>
      <c r="E151" s="217" t="s">
        <v>787</v>
      </c>
      <c r="F151" s="218" t="s">
        <v>788</v>
      </c>
      <c r="G151" s="219" t="s">
        <v>201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691</v>
      </c>
      <c r="AT151" s="228" t="s">
        <v>136</v>
      </c>
      <c r="AU151" s="228" t="s">
        <v>83</v>
      </c>
      <c r="AY151" s="14" t="s">
        <v>134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691</v>
      </c>
      <c r="BM151" s="228" t="s">
        <v>867</v>
      </c>
    </row>
    <row r="152" s="2" customFormat="1" ht="16.5" customHeight="1">
      <c r="A152" s="35"/>
      <c r="B152" s="36"/>
      <c r="C152" s="216" t="s">
        <v>161</v>
      </c>
      <c r="D152" s="216" t="s">
        <v>136</v>
      </c>
      <c r="E152" s="217" t="s">
        <v>791</v>
      </c>
      <c r="F152" s="218" t="s">
        <v>792</v>
      </c>
      <c r="G152" s="219" t="s">
        <v>201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691</v>
      </c>
      <c r="AT152" s="228" t="s">
        <v>136</v>
      </c>
      <c r="AU152" s="228" t="s">
        <v>83</v>
      </c>
      <c r="AY152" s="14" t="s">
        <v>134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691</v>
      </c>
      <c r="BM152" s="228" t="s">
        <v>868</v>
      </c>
    </row>
    <row r="153" s="2" customFormat="1" ht="16.5" customHeight="1">
      <c r="A153" s="35"/>
      <c r="B153" s="36"/>
      <c r="C153" s="216" t="s">
        <v>217</v>
      </c>
      <c r="D153" s="216" t="s">
        <v>136</v>
      </c>
      <c r="E153" s="217" t="s">
        <v>795</v>
      </c>
      <c r="F153" s="218" t="s">
        <v>796</v>
      </c>
      <c r="G153" s="219" t="s">
        <v>201</v>
      </c>
      <c r="H153" s="220">
        <v>1</v>
      </c>
      <c r="I153" s="221"/>
      <c r="J153" s="222">
        <f>ROUND(I153*H153,2)</f>
        <v>0</v>
      </c>
      <c r="K153" s="223"/>
      <c r="L153" s="41"/>
      <c r="M153" s="250" t="s">
        <v>1</v>
      </c>
      <c r="N153" s="251" t="s">
        <v>38</v>
      </c>
      <c r="O153" s="248"/>
      <c r="P153" s="252">
        <f>O153*H153</f>
        <v>0</v>
      </c>
      <c r="Q153" s="252">
        <v>0</v>
      </c>
      <c r="R153" s="252">
        <f>Q153*H153</f>
        <v>0</v>
      </c>
      <c r="S153" s="252">
        <v>0</v>
      </c>
      <c r="T153" s="25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140</v>
      </c>
      <c r="AT153" s="228" t="s">
        <v>136</v>
      </c>
      <c r="AU153" s="228" t="s">
        <v>83</v>
      </c>
      <c r="AY153" s="14" t="s">
        <v>134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140</v>
      </c>
      <c r="BM153" s="228" t="s">
        <v>869</v>
      </c>
    </row>
    <row r="154" s="2" customFormat="1" ht="6.96" customHeight="1">
      <c r="A154" s="35"/>
      <c r="B154" s="63"/>
      <c r="C154" s="64"/>
      <c r="D154" s="64"/>
      <c r="E154" s="64"/>
      <c r="F154" s="64"/>
      <c r="G154" s="64"/>
      <c r="H154" s="64"/>
      <c r="I154" s="64"/>
      <c r="J154" s="64"/>
      <c r="K154" s="64"/>
      <c r="L154" s="41"/>
      <c r="M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sheetProtection sheet="1" autoFilter="0" formatColumns="0" formatRows="0" objects="1" scenarios="1" spinCount="100000" saltValue="nN/X1LXoghmVonFOldbs76U/ARuOAp5zf4fWLh3mGitRfQfwLxyIlI5SaacPbvK3rK+4Hl0WJvalo/2iBR/8aw==" hashValue="4SCy2qiOb4SdhIdiU3SVRUqLC707OedjX4T9DMpSYRPZcz1PMZhXEFKcDkwtXAGhqekRGWW3k/rbD0GuYx0Y9g==" algorithmName="SHA-512" password="CC17"/>
  <autoFilter ref="C120:K15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102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PK_Varnsdorf_Střelecká 1800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870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11. 6. 2024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ROUND((SUM(BE124:BE250)),  2)</f>
        <v>0</v>
      </c>
      <c r="G33" s="35"/>
      <c r="H33" s="35"/>
      <c r="I33" s="152">
        <v>0.20999999999999999</v>
      </c>
      <c r="J33" s="151">
        <f>ROUND(((SUM(BE124:BE250))*I33),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ROUND((SUM(BF124:BF250)),  2)</f>
        <v>0</v>
      </c>
      <c r="G34" s="35"/>
      <c r="H34" s="35"/>
      <c r="I34" s="152">
        <v>0.12</v>
      </c>
      <c r="J34" s="151">
        <f>ROUND(((SUM(BF124:BF250))*I34),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ROUND((SUM(BG124:BG250)),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ROUND((SUM(BH124:BH250)),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ROUND((SUM(BI124:BI250)),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PK_Varnsdorf_Střelecká 1800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03 - Elektro a MaR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106</v>
      </c>
      <c r="D94" s="173"/>
      <c r="E94" s="173"/>
      <c r="F94" s="173"/>
      <c r="G94" s="173"/>
      <c r="H94" s="173"/>
      <c r="I94" s="173"/>
      <c r="J94" s="174" t="s">
        <v>107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108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109</v>
      </c>
    </row>
    <row r="97" s="9" customFormat="1" ht="24.96" customHeight="1">
      <c r="A97" s="9"/>
      <c r="B97" s="176"/>
      <c r="C97" s="177"/>
      <c r="D97" s="178" t="s">
        <v>110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871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872</v>
      </c>
      <c r="E99" s="185"/>
      <c r="F99" s="185"/>
      <c r="G99" s="185"/>
      <c r="H99" s="185"/>
      <c r="I99" s="185"/>
      <c r="J99" s="186">
        <f>J180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873</v>
      </c>
      <c r="E100" s="185"/>
      <c r="F100" s="185"/>
      <c r="G100" s="185"/>
      <c r="H100" s="185"/>
      <c r="I100" s="185"/>
      <c r="J100" s="186">
        <f>J191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874</v>
      </c>
      <c r="E101" s="185"/>
      <c r="F101" s="185"/>
      <c r="G101" s="185"/>
      <c r="H101" s="185"/>
      <c r="I101" s="185"/>
      <c r="J101" s="186">
        <f>J199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875</v>
      </c>
      <c r="E102" s="185"/>
      <c r="F102" s="185"/>
      <c r="G102" s="185"/>
      <c r="H102" s="185"/>
      <c r="I102" s="185"/>
      <c r="J102" s="186">
        <f>J212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876</v>
      </c>
      <c r="E103" s="185"/>
      <c r="F103" s="185"/>
      <c r="G103" s="185"/>
      <c r="H103" s="185"/>
      <c r="I103" s="185"/>
      <c r="J103" s="186">
        <f>J225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877</v>
      </c>
      <c r="E104" s="185"/>
      <c r="F104" s="185"/>
      <c r="G104" s="185"/>
      <c r="H104" s="185"/>
      <c r="I104" s="185"/>
      <c r="J104" s="186">
        <f>J236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120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71" t="str">
        <f>E7</f>
        <v>Rekonstrukce PK_Varnsdorf_Střelecká 1800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103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03 - Elektro a MaR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11. 6. 2024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121</v>
      </c>
      <c r="D123" s="191" t="s">
        <v>58</v>
      </c>
      <c r="E123" s="191" t="s">
        <v>54</v>
      </c>
      <c r="F123" s="191" t="s">
        <v>55</v>
      </c>
      <c r="G123" s="191" t="s">
        <v>122</v>
      </c>
      <c r="H123" s="191" t="s">
        <v>123</v>
      </c>
      <c r="I123" s="191" t="s">
        <v>124</v>
      </c>
      <c r="J123" s="192" t="s">
        <v>107</v>
      </c>
      <c r="K123" s="193" t="s">
        <v>125</v>
      </c>
      <c r="L123" s="194"/>
      <c r="M123" s="97" t="s">
        <v>1</v>
      </c>
      <c r="N123" s="98" t="s">
        <v>37</v>
      </c>
      <c r="O123" s="98" t="s">
        <v>126</v>
      </c>
      <c r="P123" s="98" t="s">
        <v>127</v>
      </c>
      <c r="Q123" s="98" t="s">
        <v>128</v>
      </c>
      <c r="R123" s="98" t="s">
        <v>129</v>
      </c>
      <c r="S123" s="98" t="s">
        <v>130</v>
      </c>
      <c r="T123" s="99" t="s">
        <v>131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132</v>
      </c>
      <c r="D124" s="37"/>
      <c r="E124" s="37"/>
      <c r="F124" s="37"/>
      <c r="G124" s="37"/>
      <c r="H124" s="37"/>
      <c r="I124" s="37"/>
      <c r="J124" s="195">
        <f>BK124</f>
        <v>0</v>
      </c>
      <c r="K124" s="37"/>
      <c r="L124" s="41"/>
      <c r="M124" s="100"/>
      <c r="N124" s="196"/>
      <c r="O124" s="101"/>
      <c r="P124" s="197">
        <f>P125</f>
        <v>0</v>
      </c>
      <c r="Q124" s="101"/>
      <c r="R124" s="197">
        <f>R125</f>
        <v>0</v>
      </c>
      <c r="S124" s="101"/>
      <c r="T124" s="198">
        <f>T125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109</v>
      </c>
      <c r="BK124" s="199">
        <f>BK125</f>
        <v>0</v>
      </c>
    </row>
    <row r="125" s="12" customFormat="1" ht="25.92" customHeight="1">
      <c r="A125" s="12"/>
      <c r="B125" s="200"/>
      <c r="C125" s="201"/>
      <c r="D125" s="202" t="s">
        <v>72</v>
      </c>
      <c r="E125" s="203" t="s">
        <v>133</v>
      </c>
      <c r="F125" s="203" t="s">
        <v>133</v>
      </c>
      <c r="G125" s="201"/>
      <c r="H125" s="201"/>
      <c r="I125" s="204"/>
      <c r="J125" s="205">
        <f>BK125</f>
        <v>0</v>
      </c>
      <c r="K125" s="201"/>
      <c r="L125" s="206"/>
      <c r="M125" s="207"/>
      <c r="N125" s="208"/>
      <c r="O125" s="208"/>
      <c r="P125" s="209">
        <f>P126+P180+P191+P199+P212+P225+P236</f>
        <v>0</v>
      </c>
      <c r="Q125" s="208"/>
      <c r="R125" s="209">
        <f>R126+R180+R191+R199+R212+R225+R236</f>
        <v>0</v>
      </c>
      <c r="S125" s="208"/>
      <c r="T125" s="210">
        <f>T126+T180+T191+T199+T212+T225+T236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81</v>
      </c>
      <c r="AT125" s="212" t="s">
        <v>72</v>
      </c>
      <c r="AU125" s="212" t="s">
        <v>73</v>
      </c>
      <c r="AY125" s="211" t="s">
        <v>134</v>
      </c>
      <c r="BK125" s="213">
        <f>BK126+BK180+BK191+BK199+BK212+BK225+BK236</f>
        <v>0</v>
      </c>
    </row>
    <row r="126" s="12" customFormat="1" ht="22.8" customHeight="1">
      <c r="A126" s="12"/>
      <c r="B126" s="200"/>
      <c r="C126" s="201"/>
      <c r="D126" s="202" t="s">
        <v>72</v>
      </c>
      <c r="E126" s="214" t="s">
        <v>78</v>
      </c>
      <c r="F126" s="214" t="s">
        <v>878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SUM(P127:P179)</f>
        <v>0</v>
      </c>
      <c r="Q126" s="208"/>
      <c r="R126" s="209">
        <f>SUM(R127:R179)</f>
        <v>0</v>
      </c>
      <c r="S126" s="208"/>
      <c r="T126" s="210">
        <f>SUM(T127:T179)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81</v>
      </c>
      <c r="AT126" s="212" t="s">
        <v>72</v>
      </c>
      <c r="AU126" s="212" t="s">
        <v>81</v>
      </c>
      <c r="AY126" s="211" t="s">
        <v>134</v>
      </c>
      <c r="BK126" s="213">
        <f>SUM(BK127:BK179)</f>
        <v>0</v>
      </c>
    </row>
    <row r="127" s="2" customFormat="1" ht="16.5" customHeight="1">
      <c r="A127" s="35"/>
      <c r="B127" s="36"/>
      <c r="C127" s="216" t="s">
        <v>81</v>
      </c>
      <c r="D127" s="216" t="s">
        <v>136</v>
      </c>
      <c r="E127" s="217" t="s">
        <v>879</v>
      </c>
      <c r="F127" s="218" t="s">
        <v>880</v>
      </c>
      <c r="G127" s="219" t="s">
        <v>208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140</v>
      </c>
      <c r="AT127" s="228" t="s">
        <v>136</v>
      </c>
      <c r="AU127" s="228" t="s">
        <v>83</v>
      </c>
      <c r="AY127" s="14" t="s">
        <v>134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140</v>
      </c>
      <c r="BM127" s="228" t="s">
        <v>881</v>
      </c>
    </row>
    <row r="128" s="2" customFormat="1" ht="16.5" customHeight="1">
      <c r="A128" s="35"/>
      <c r="B128" s="36"/>
      <c r="C128" s="216" t="s">
        <v>182</v>
      </c>
      <c r="D128" s="216" t="s">
        <v>136</v>
      </c>
      <c r="E128" s="217" t="s">
        <v>882</v>
      </c>
      <c r="F128" s="218" t="s">
        <v>883</v>
      </c>
      <c r="G128" s="219" t="s">
        <v>208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140</v>
      </c>
      <c r="AT128" s="228" t="s">
        <v>136</v>
      </c>
      <c r="AU128" s="228" t="s">
        <v>83</v>
      </c>
      <c r="AY128" s="14" t="s">
        <v>134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140</v>
      </c>
      <c r="BM128" s="228" t="s">
        <v>884</v>
      </c>
    </row>
    <row r="129" s="2" customFormat="1" ht="16.5" customHeight="1">
      <c r="A129" s="35"/>
      <c r="B129" s="36"/>
      <c r="C129" s="216" t="s">
        <v>187</v>
      </c>
      <c r="D129" s="216" t="s">
        <v>136</v>
      </c>
      <c r="E129" s="217" t="s">
        <v>885</v>
      </c>
      <c r="F129" s="218" t="s">
        <v>886</v>
      </c>
      <c r="G129" s="219" t="s">
        <v>208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140</v>
      </c>
      <c r="AT129" s="228" t="s">
        <v>136</v>
      </c>
      <c r="AU129" s="228" t="s">
        <v>83</v>
      </c>
      <c r="AY129" s="14" t="s">
        <v>134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140</v>
      </c>
      <c r="BM129" s="228" t="s">
        <v>887</v>
      </c>
    </row>
    <row r="130" s="2" customFormat="1" ht="16.5" customHeight="1">
      <c r="A130" s="35"/>
      <c r="B130" s="36"/>
      <c r="C130" s="216" t="s">
        <v>8</v>
      </c>
      <c r="D130" s="216" t="s">
        <v>136</v>
      </c>
      <c r="E130" s="217" t="s">
        <v>888</v>
      </c>
      <c r="F130" s="218" t="s">
        <v>889</v>
      </c>
      <c r="G130" s="219" t="s">
        <v>208</v>
      </c>
      <c r="H130" s="220">
        <v>3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140</v>
      </c>
      <c r="AT130" s="228" t="s">
        <v>136</v>
      </c>
      <c r="AU130" s="228" t="s">
        <v>83</v>
      </c>
      <c r="AY130" s="14" t="s">
        <v>134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140</v>
      </c>
      <c r="BM130" s="228" t="s">
        <v>890</v>
      </c>
    </row>
    <row r="131" s="2" customFormat="1" ht="16.5" customHeight="1">
      <c r="A131" s="35"/>
      <c r="B131" s="36"/>
      <c r="C131" s="216" t="s">
        <v>197</v>
      </c>
      <c r="D131" s="216" t="s">
        <v>136</v>
      </c>
      <c r="E131" s="217" t="s">
        <v>891</v>
      </c>
      <c r="F131" s="218" t="s">
        <v>892</v>
      </c>
      <c r="G131" s="219" t="s">
        <v>208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140</v>
      </c>
      <c r="AT131" s="228" t="s">
        <v>136</v>
      </c>
      <c r="AU131" s="228" t="s">
        <v>83</v>
      </c>
      <c r="AY131" s="14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140</v>
      </c>
      <c r="BM131" s="228" t="s">
        <v>893</v>
      </c>
    </row>
    <row r="132" s="2" customFormat="1" ht="16.5" customHeight="1">
      <c r="A132" s="35"/>
      <c r="B132" s="36"/>
      <c r="C132" s="216" t="s">
        <v>205</v>
      </c>
      <c r="D132" s="216" t="s">
        <v>136</v>
      </c>
      <c r="E132" s="217" t="s">
        <v>894</v>
      </c>
      <c r="F132" s="218" t="s">
        <v>895</v>
      </c>
      <c r="G132" s="219" t="s">
        <v>208</v>
      </c>
      <c r="H132" s="220">
        <v>2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140</v>
      </c>
      <c r="AT132" s="228" t="s">
        <v>136</v>
      </c>
      <c r="AU132" s="228" t="s">
        <v>83</v>
      </c>
      <c r="AY132" s="14" t="s">
        <v>134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140</v>
      </c>
      <c r="BM132" s="228" t="s">
        <v>896</v>
      </c>
    </row>
    <row r="133" s="2" customFormat="1" ht="16.5" customHeight="1">
      <c r="A133" s="35"/>
      <c r="B133" s="36"/>
      <c r="C133" s="216" t="s">
        <v>210</v>
      </c>
      <c r="D133" s="216" t="s">
        <v>136</v>
      </c>
      <c r="E133" s="217" t="s">
        <v>897</v>
      </c>
      <c r="F133" s="218" t="s">
        <v>898</v>
      </c>
      <c r="G133" s="219" t="s">
        <v>208</v>
      </c>
      <c r="H133" s="220">
        <v>2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140</v>
      </c>
      <c r="AT133" s="228" t="s">
        <v>136</v>
      </c>
      <c r="AU133" s="228" t="s">
        <v>83</v>
      </c>
      <c r="AY133" s="14" t="s">
        <v>134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140</v>
      </c>
      <c r="BM133" s="228" t="s">
        <v>899</v>
      </c>
    </row>
    <row r="134" s="2" customFormat="1" ht="16.5" customHeight="1">
      <c r="A134" s="35"/>
      <c r="B134" s="36"/>
      <c r="C134" s="216" t="s">
        <v>161</v>
      </c>
      <c r="D134" s="216" t="s">
        <v>136</v>
      </c>
      <c r="E134" s="217" t="s">
        <v>900</v>
      </c>
      <c r="F134" s="218" t="s">
        <v>901</v>
      </c>
      <c r="G134" s="219" t="s">
        <v>208</v>
      </c>
      <c r="H134" s="220">
        <v>9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140</v>
      </c>
      <c r="AT134" s="228" t="s">
        <v>136</v>
      </c>
      <c r="AU134" s="228" t="s">
        <v>83</v>
      </c>
      <c r="AY134" s="14" t="s">
        <v>134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140</v>
      </c>
      <c r="BM134" s="228" t="s">
        <v>902</v>
      </c>
    </row>
    <row r="135" s="2" customFormat="1" ht="16.5" customHeight="1">
      <c r="A135" s="35"/>
      <c r="B135" s="36"/>
      <c r="C135" s="216" t="s">
        <v>217</v>
      </c>
      <c r="D135" s="216" t="s">
        <v>136</v>
      </c>
      <c r="E135" s="217" t="s">
        <v>903</v>
      </c>
      <c r="F135" s="218" t="s">
        <v>904</v>
      </c>
      <c r="G135" s="219" t="s">
        <v>208</v>
      </c>
      <c r="H135" s="220">
        <v>20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140</v>
      </c>
      <c r="AT135" s="228" t="s">
        <v>136</v>
      </c>
      <c r="AU135" s="228" t="s">
        <v>83</v>
      </c>
      <c r="AY135" s="14" t="s">
        <v>134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140</v>
      </c>
      <c r="BM135" s="228" t="s">
        <v>905</v>
      </c>
    </row>
    <row r="136" s="2" customFormat="1" ht="16.5" customHeight="1">
      <c r="A136" s="35"/>
      <c r="B136" s="36"/>
      <c r="C136" s="216" t="s">
        <v>221</v>
      </c>
      <c r="D136" s="216" t="s">
        <v>136</v>
      </c>
      <c r="E136" s="217" t="s">
        <v>906</v>
      </c>
      <c r="F136" s="218" t="s">
        <v>907</v>
      </c>
      <c r="G136" s="219" t="s">
        <v>208</v>
      </c>
      <c r="H136" s="220">
        <v>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140</v>
      </c>
      <c r="AT136" s="228" t="s">
        <v>136</v>
      </c>
      <c r="AU136" s="228" t="s">
        <v>83</v>
      </c>
      <c r="AY136" s="14" t="s">
        <v>134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140</v>
      </c>
      <c r="BM136" s="228" t="s">
        <v>908</v>
      </c>
    </row>
    <row r="137" s="2" customFormat="1" ht="16.5" customHeight="1">
      <c r="A137" s="35"/>
      <c r="B137" s="36"/>
      <c r="C137" s="216" t="s">
        <v>225</v>
      </c>
      <c r="D137" s="216" t="s">
        <v>136</v>
      </c>
      <c r="E137" s="217" t="s">
        <v>909</v>
      </c>
      <c r="F137" s="218" t="s">
        <v>910</v>
      </c>
      <c r="G137" s="219" t="s">
        <v>208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140</v>
      </c>
      <c r="AT137" s="228" t="s">
        <v>136</v>
      </c>
      <c r="AU137" s="228" t="s">
        <v>83</v>
      </c>
      <c r="AY137" s="14" t="s">
        <v>134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140</v>
      </c>
      <c r="BM137" s="228" t="s">
        <v>911</v>
      </c>
    </row>
    <row r="138" s="2" customFormat="1" ht="16.5" customHeight="1">
      <c r="A138" s="35"/>
      <c r="B138" s="36"/>
      <c r="C138" s="216" t="s">
        <v>83</v>
      </c>
      <c r="D138" s="216" t="s">
        <v>136</v>
      </c>
      <c r="E138" s="217" t="s">
        <v>912</v>
      </c>
      <c r="F138" s="218" t="s">
        <v>913</v>
      </c>
      <c r="G138" s="219" t="s">
        <v>914</v>
      </c>
      <c r="H138" s="220">
        <v>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140</v>
      </c>
      <c r="AT138" s="228" t="s">
        <v>136</v>
      </c>
      <c r="AU138" s="228" t="s">
        <v>83</v>
      </c>
      <c r="AY138" s="14" t="s">
        <v>134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140</v>
      </c>
      <c r="BM138" s="228" t="s">
        <v>915</v>
      </c>
    </row>
    <row r="139" s="2" customFormat="1" ht="16.5" customHeight="1">
      <c r="A139" s="35"/>
      <c r="B139" s="36"/>
      <c r="C139" s="216" t="s">
        <v>229</v>
      </c>
      <c r="D139" s="216" t="s">
        <v>136</v>
      </c>
      <c r="E139" s="217" t="s">
        <v>916</v>
      </c>
      <c r="F139" s="218" t="s">
        <v>917</v>
      </c>
      <c r="G139" s="219" t="s">
        <v>208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140</v>
      </c>
      <c r="AT139" s="228" t="s">
        <v>136</v>
      </c>
      <c r="AU139" s="228" t="s">
        <v>83</v>
      </c>
      <c r="AY139" s="14" t="s">
        <v>134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140</v>
      </c>
      <c r="BM139" s="228" t="s">
        <v>918</v>
      </c>
    </row>
    <row r="140" s="2" customFormat="1" ht="16.5" customHeight="1">
      <c r="A140" s="35"/>
      <c r="B140" s="36"/>
      <c r="C140" s="216" t="s">
        <v>7</v>
      </c>
      <c r="D140" s="216" t="s">
        <v>136</v>
      </c>
      <c r="E140" s="217" t="s">
        <v>919</v>
      </c>
      <c r="F140" s="218" t="s">
        <v>920</v>
      </c>
      <c r="G140" s="219" t="s">
        <v>208</v>
      </c>
      <c r="H140" s="220">
        <v>2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140</v>
      </c>
      <c r="AT140" s="228" t="s">
        <v>136</v>
      </c>
      <c r="AU140" s="228" t="s">
        <v>83</v>
      </c>
      <c r="AY140" s="14" t="s">
        <v>134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140</v>
      </c>
      <c r="BM140" s="228" t="s">
        <v>921</v>
      </c>
    </row>
    <row r="141" s="2" customFormat="1" ht="16.5" customHeight="1">
      <c r="A141" s="35"/>
      <c r="B141" s="36"/>
      <c r="C141" s="216" t="s">
        <v>236</v>
      </c>
      <c r="D141" s="216" t="s">
        <v>136</v>
      </c>
      <c r="E141" s="217" t="s">
        <v>922</v>
      </c>
      <c r="F141" s="218" t="s">
        <v>923</v>
      </c>
      <c r="G141" s="219" t="s">
        <v>208</v>
      </c>
      <c r="H141" s="220">
        <v>2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140</v>
      </c>
      <c r="AT141" s="228" t="s">
        <v>136</v>
      </c>
      <c r="AU141" s="228" t="s">
        <v>83</v>
      </c>
      <c r="AY141" s="14" t="s">
        <v>134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140</v>
      </c>
      <c r="BM141" s="228" t="s">
        <v>924</v>
      </c>
    </row>
    <row r="142" s="2" customFormat="1" ht="16.5" customHeight="1">
      <c r="A142" s="35"/>
      <c r="B142" s="36"/>
      <c r="C142" s="216" t="s">
        <v>240</v>
      </c>
      <c r="D142" s="216" t="s">
        <v>136</v>
      </c>
      <c r="E142" s="217" t="s">
        <v>925</v>
      </c>
      <c r="F142" s="218" t="s">
        <v>926</v>
      </c>
      <c r="G142" s="219" t="s">
        <v>208</v>
      </c>
      <c r="H142" s="220">
        <v>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140</v>
      </c>
      <c r="AT142" s="228" t="s">
        <v>136</v>
      </c>
      <c r="AU142" s="228" t="s">
        <v>83</v>
      </c>
      <c r="AY142" s="14" t="s">
        <v>134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140</v>
      </c>
      <c r="BM142" s="228" t="s">
        <v>927</v>
      </c>
    </row>
    <row r="143" s="2" customFormat="1" ht="16.5" customHeight="1">
      <c r="A143" s="35"/>
      <c r="B143" s="36"/>
      <c r="C143" s="216" t="s">
        <v>244</v>
      </c>
      <c r="D143" s="216" t="s">
        <v>136</v>
      </c>
      <c r="E143" s="217" t="s">
        <v>928</v>
      </c>
      <c r="F143" s="218" t="s">
        <v>929</v>
      </c>
      <c r="G143" s="219" t="s">
        <v>208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140</v>
      </c>
      <c r="AT143" s="228" t="s">
        <v>136</v>
      </c>
      <c r="AU143" s="228" t="s">
        <v>83</v>
      </c>
      <c r="AY143" s="14" t="s">
        <v>134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140</v>
      </c>
      <c r="BM143" s="228" t="s">
        <v>930</v>
      </c>
    </row>
    <row r="144" s="2" customFormat="1" ht="16.5" customHeight="1">
      <c r="A144" s="35"/>
      <c r="B144" s="36"/>
      <c r="C144" s="216" t="s">
        <v>247</v>
      </c>
      <c r="D144" s="216" t="s">
        <v>136</v>
      </c>
      <c r="E144" s="217" t="s">
        <v>931</v>
      </c>
      <c r="F144" s="218" t="s">
        <v>932</v>
      </c>
      <c r="G144" s="219" t="s">
        <v>208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140</v>
      </c>
      <c r="AT144" s="228" t="s">
        <v>136</v>
      </c>
      <c r="AU144" s="228" t="s">
        <v>83</v>
      </c>
      <c r="AY144" s="14" t="s">
        <v>134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140</v>
      </c>
      <c r="BM144" s="228" t="s">
        <v>933</v>
      </c>
    </row>
    <row r="145" s="2" customFormat="1" ht="16.5" customHeight="1">
      <c r="A145" s="35"/>
      <c r="B145" s="36"/>
      <c r="C145" s="216" t="s">
        <v>250</v>
      </c>
      <c r="D145" s="216" t="s">
        <v>136</v>
      </c>
      <c r="E145" s="217" t="s">
        <v>934</v>
      </c>
      <c r="F145" s="218" t="s">
        <v>935</v>
      </c>
      <c r="G145" s="219" t="s">
        <v>208</v>
      </c>
      <c r="H145" s="220">
        <v>2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140</v>
      </c>
      <c r="AT145" s="228" t="s">
        <v>136</v>
      </c>
      <c r="AU145" s="228" t="s">
        <v>83</v>
      </c>
      <c r="AY145" s="14" t="s">
        <v>134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140</v>
      </c>
      <c r="BM145" s="228" t="s">
        <v>936</v>
      </c>
    </row>
    <row r="146" s="2" customFormat="1" ht="16.5" customHeight="1">
      <c r="A146" s="35"/>
      <c r="B146" s="36"/>
      <c r="C146" s="216" t="s">
        <v>253</v>
      </c>
      <c r="D146" s="216" t="s">
        <v>136</v>
      </c>
      <c r="E146" s="217" t="s">
        <v>937</v>
      </c>
      <c r="F146" s="218" t="s">
        <v>938</v>
      </c>
      <c r="G146" s="219" t="s">
        <v>208</v>
      </c>
      <c r="H146" s="220">
        <v>10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140</v>
      </c>
      <c r="AT146" s="228" t="s">
        <v>136</v>
      </c>
      <c r="AU146" s="228" t="s">
        <v>83</v>
      </c>
      <c r="AY146" s="14" t="s">
        <v>134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140</v>
      </c>
      <c r="BM146" s="228" t="s">
        <v>939</v>
      </c>
    </row>
    <row r="147" s="2" customFormat="1" ht="16.5" customHeight="1">
      <c r="A147" s="35"/>
      <c r="B147" s="36"/>
      <c r="C147" s="216" t="s">
        <v>257</v>
      </c>
      <c r="D147" s="216" t="s">
        <v>136</v>
      </c>
      <c r="E147" s="217" t="s">
        <v>940</v>
      </c>
      <c r="F147" s="218" t="s">
        <v>941</v>
      </c>
      <c r="G147" s="219" t="s">
        <v>208</v>
      </c>
      <c r="H147" s="220">
        <v>4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140</v>
      </c>
      <c r="AT147" s="228" t="s">
        <v>136</v>
      </c>
      <c r="AU147" s="228" t="s">
        <v>83</v>
      </c>
      <c r="AY147" s="14" t="s">
        <v>134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140</v>
      </c>
      <c r="BM147" s="228" t="s">
        <v>942</v>
      </c>
    </row>
    <row r="148" s="2" customFormat="1" ht="16.5" customHeight="1">
      <c r="A148" s="35"/>
      <c r="B148" s="36"/>
      <c r="C148" s="216" t="s">
        <v>261</v>
      </c>
      <c r="D148" s="216" t="s">
        <v>136</v>
      </c>
      <c r="E148" s="217" t="s">
        <v>943</v>
      </c>
      <c r="F148" s="218" t="s">
        <v>944</v>
      </c>
      <c r="G148" s="219" t="s">
        <v>208</v>
      </c>
      <c r="H148" s="220">
        <v>4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140</v>
      </c>
      <c r="AT148" s="228" t="s">
        <v>136</v>
      </c>
      <c r="AU148" s="228" t="s">
        <v>83</v>
      </c>
      <c r="AY148" s="14" t="s">
        <v>134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140</v>
      </c>
      <c r="BM148" s="228" t="s">
        <v>945</v>
      </c>
    </row>
    <row r="149" s="2" customFormat="1" ht="16.5" customHeight="1">
      <c r="A149" s="35"/>
      <c r="B149" s="36"/>
      <c r="C149" s="216" t="s">
        <v>148</v>
      </c>
      <c r="D149" s="216" t="s">
        <v>136</v>
      </c>
      <c r="E149" s="217" t="s">
        <v>946</v>
      </c>
      <c r="F149" s="218" t="s">
        <v>947</v>
      </c>
      <c r="G149" s="219" t="s">
        <v>914</v>
      </c>
      <c r="H149" s="220">
        <v>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140</v>
      </c>
      <c r="AT149" s="228" t="s">
        <v>136</v>
      </c>
      <c r="AU149" s="228" t="s">
        <v>83</v>
      </c>
      <c r="AY149" s="14" t="s">
        <v>134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140</v>
      </c>
      <c r="BM149" s="228" t="s">
        <v>948</v>
      </c>
    </row>
    <row r="150" s="2" customFormat="1" ht="16.5" customHeight="1">
      <c r="A150" s="35"/>
      <c r="B150" s="36"/>
      <c r="C150" s="216" t="s">
        <v>265</v>
      </c>
      <c r="D150" s="216" t="s">
        <v>136</v>
      </c>
      <c r="E150" s="217" t="s">
        <v>949</v>
      </c>
      <c r="F150" s="218" t="s">
        <v>950</v>
      </c>
      <c r="G150" s="219" t="s">
        <v>208</v>
      </c>
      <c r="H150" s="220">
        <v>4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140</v>
      </c>
      <c r="AT150" s="228" t="s">
        <v>136</v>
      </c>
      <c r="AU150" s="228" t="s">
        <v>83</v>
      </c>
      <c r="AY150" s="14" t="s">
        <v>134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81</v>
      </c>
      <c r="BK150" s="229">
        <f>ROUND(I150*H150,2)</f>
        <v>0</v>
      </c>
      <c r="BL150" s="14" t="s">
        <v>140</v>
      </c>
      <c r="BM150" s="228" t="s">
        <v>951</v>
      </c>
    </row>
    <row r="151" s="2" customFormat="1" ht="16.5" customHeight="1">
      <c r="A151" s="35"/>
      <c r="B151" s="36"/>
      <c r="C151" s="216" t="s">
        <v>269</v>
      </c>
      <c r="D151" s="216" t="s">
        <v>136</v>
      </c>
      <c r="E151" s="217" t="s">
        <v>952</v>
      </c>
      <c r="F151" s="218" t="s">
        <v>953</v>
      </c>
      <c r="G151" s="219" t="s">
        <v>208</v>
      </c>
      <c r="H151" s="220">
        <v>4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140</v>
      </c>
      <c r="AT151" s="228" t="s">
        <v>136</v>
      </c>
      <c r="AU151" s="228" t="s">
        <v>83</v>
      </c>
      <c r="AY151" s="14" t="s">
        <v>134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140</v>
      </c>
      <c r="BM151" s="228" t="s">
        <v>954</v>
      </c>
    </row>
    <row r="152" s="2" customFormat="1" ht="16.5" customHeight="1">
      <c r="A152" s="35"/>
      <c r="B152" s="36"/>
      <c r="C152" s="216" t="s">
        <v>202</v>
      </c>
      <c r="D152" s="216" t="s">
        <v>136</v>
      </c>
      <c r="E152" s="217" t="s">
        <v>955</v>
      </c>
      <c r="F152" s="218" t="s">
        <v>956</v>
      </c>
      <c r="G152" s="219" t="s">
        <v>208</v>
      </c>
      <c r="H152" s="220">
        <v>15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140</v>
      </c>
      <c r="AT152" s="228" t="s">
        <v>136</v>
      </c>
      <c r="AU152" s="228" t="s">
        <v>83</v>
      </c>
      <c r="AY152" s="14" t="s">
        <v>134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140</v>
      </c>
      <c r="BM152" s="228" t="s">
        <v>957</v>
      </c>
    </row>
    <row r="153" s="2" customFormat="1" ht="16.5" customHeight="1">
      <c r="A153" s="35"/>
      <c r="B153" s="36"/>
      <c r="C153" s="216" t="s">
        <v>275</v>
      </c>
      <c r="D153" s="216" t="s">
        <v>136</v>
      </c>
      <c r="E153" s="217" t="s">
        <v>958</v>
      </c>
      <c r="F153" s="218" t="s">
        <v>959</v>
      </c>
      <c r="G153" s="219" t="s">
        <v>208</v>
      </c>
      <c r="H153" s="220">
        <v>15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140</v>
      </c>
      <c r="AT153" s="228" t="s">
        <v>136</v>
      </c>
      <c r="AU153" s="228" t="s">
        <v>83</v>
      </c>
      <c r="AY153" s="14" t="s">
        <v>134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140</v>
      </c>
      <c r="BM153" s="228" t="s">
        <v>960</v>
      </c>
    </row>
    <row r="154" s="2" customFormat="1" ht="16.5" customHeight="1">
      <c r="A154" s="35"/>
      <c r="B154" s="36"/>
      <c r="C154" s="216" t="s">
        <v>279</v>
      </c>
      <c r="D154" s="216" t="s">
        <v>136</v>
      </c>
      <c r="E154" s="217" t="s">
        <v>961</v>
      </c>
      <c r="F154" s="218" t="s">
        <v>962</v>
      </c>
      <c r="G154" s="219" t="s">
        <v>208</v>
      </c>
      <c r="H154" s="220">
        <v>15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140</v>
      </c>
      <c r="AT154" s="228" t="s">
        <v>136</v>
      </c>
      <c r="AU154" s="228" t="s">
        <v>83</v>
      </c>
      <c r="AY154" s="14" t="s">
        <v>134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140</v>
      </c>
      <c r="BM154" s="228" t="s">
        <v>963</v>
      </c>
    </row>
    <row r="155" s="2" customFormat="1" ht="16.5" customHeight="1">
      <c r="A155" s="35"/>
      <c r="B155" s="36"/>
      <c r="C155" s="216" t="s">
        <v>283</v>
      </c>
      <c r="D155" s="216" t="s">
        <v>136</v>
      </c>
      <c r="E155" s="217" t="s">
        <v>964</v>
      </c>
      <c r="F155" s="218" t="s">
        <v>965</v>
      </c>
      <c r="G155" s="219" t="s">
        <v>208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140</v>
      </c>
      <c r="AT155" s="228" t="s">
        <v>136</v>
      </c>
      <c r="AU155" s="228" t="s">
        <v>83</v>
      </c>
      <c r="AY155" s="14" t="s">
        <v>134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140</v>
      </c>
      <c r="BM155" s="228" t="s">
        <v>966</v>
      </c>
    </row>
    <row r="156" s="2" customFormat="1" ht="16.5" customHeight="1">
      <c r="A156" s="35"/>
      <c r="B156" s="36"/>
      <c r="C156" s="216" t="s">
        <v>287</v>
      </c>
      <c r="D156" s="216" t="s">
        <v>136</v>
      </c>
      <c r="E156" s="217" t="s">
        <v>967</v>
      </c>
      <c r="F156" s="218" t="s">
        <v>968</v>
      </c>
      <c r="G156" s="219" t="s">
        <v>208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140</v>
      </c>
      <c r="AT156" s="228" t="s">
        <v>136</v>
      </c>
      <c r="AU156" s="228" t="s">
        <v>83</v>
      </c>
      <c r="AY156" s="14" t="s">
        <v>134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140</v>
      </c>
      <c r="BM156" s="228" t="s">
        <v>969</v>
      </c>
    </row>
    <row r="157" s="2" customFormat="1" ht="16.5" customHeight="1">
      <c r="A157" s="35"/>
      <c r="B157" s="36"/>
      <c r="C157" s="216" t="s">
        <v>291</v>
      </c>
      <c r="D157" s="216" t="s">
        <v>136</v>
      </c>
      <c r="E157" s="217" t="s">
        <v>970</v>
      </c>
      <c r="F157" s="218" t="s">
        <v>971</v>
      </c>
      <c r="G157" s="219" t="s">
        <v>208</v>
      </c>
      <c r="H157" s="220">
        <v>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140</v>
      </c>
      <c r="AT157" s="228" t="s">
        <v>136</v>
      </c>
      <c r="AU157" s="228" t="s">
        <v>83</v>
      </c>
      <c r="AY157" s="14" t="s">
        <v>134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140</v>
      </c>
      <c r="BM157" s="228" t="s">
        <v>972</v>
      </c>
    </row>
    <row r="158" s="2" customFormat="1" ht="24.15" customHeight="1">
      <c r="A158" s="35"/>
      <c r="B158" s="36"/>
      <c r="C158" s="216" t="s">
        <v>295</v>
      </c>
      <c r="D158" s="216" t="s">
        <v>136</v>
      </c>
      <c r="E158" s="217" t="s">
        <v>973</v>
      </c>
      <c r="F158" s="218" t="s">
        <v>974</v>
      </c>
      <c r="G158" s="219" t="s">
        <v>208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140</v>
      </c>
      <c r="AT158" s="228" t="s">
        <v>136</v>
      </c>
      <c r="AU158" s="228" t="s">
        <v>83</v>
      </c>
      <c r="AY158" s="14" t="s">
        <v>134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140</v>
      </c>
      <c r="BM158" s="228" t="s">
        <v>975</v>
      </c>
    </row>
    <row r="159" s="2" customFormat="1">
      <c r="A159" s="35"/>
      <c r="B159" s="36"/>
      <c r="C159" s="37"/>
      <c r="D159" s="230" t="s">
        <v>142</v>
      </c>
      <c r="E159" s="37"/>
      <c r="F159" s="231" t="s">
        <v>976</v>
      </c>
      <c r="G159" s="37"/>
      <c r="H159" s="37"/>
      <c r="I159" s="232"/>
      <c r="J159" s="37"/>
      <c r="K159" s="37"/>
      <c r="L159" s="41"/>
      <c r="M159" s="233"/>
      <c r="N159" s="23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142</v>
      </c>
      <c r="AU159" s="14" t="s">
        <v>83</v>
      </c>
    </row>
    <row r="160" s="2" customFormat="1" ht="16.5" customHeight="1">
      <c r="A160" s="35"/>
      <c r="B160" s="36"/>
      <c r="C160" s="216" t="s">
        <v>298</v>
      </c>
      <c r="D160" s="216" t="s">
        <v>136</v>
      </c>
      <c r="E160" s="217" t="s">
        <v>977</v>
      </c>
      <c r="F160" s="218" t="s">
        <v>978</v>
      </c>
      <c r="G160" s="219" t="s">
        <v>208</v>
      </c>
      <c r="H160" s="220">
        <v>4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140</v>
      </c>
      <c r="AT160" s="228" t="s">
        <v>136</v>
      </c>
      <c r="AU160" s="228" t="s">
        <v>83</v>
      </c>
      <c r="AY160" s="14" t="s">
        <v>134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140</v>
      </c>
      <c r="BM160" s="228" t="s">
        <v>979</v>
      </c>
    </row>
    <row r="161" s="2" customFormat="1" ht="16.5" customHeight="1">
      <c r="A161" s="35"/>
      <c r="B161" s="36"/>
      <c r="C161" s="216" t="s">
        <v>140</v>
      </c>
      <c r="D161" s="216" t="s">
        <v>136</v>
      </c>
      <c r="E161" s="217" t="s">
        <v>980</v>
      </c>
      <c r="F161" s="218" t="s">
        <v>981</v>
      </c>
      <c r="G161" s="219" t="s">
        <v>914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140</v>
      </c>
      <c r="AT161" s="228" t="s">
        <v>136</v>
      </c>
      <c r="AU161" s="228" t="s">
        <v>83</v>
      </c>
      <c r="AY161" s="14" t="s">
        <v>134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81</v>
      </c>
      <c r="BK161" s="229">
        <f>ROUND(I161*H161,2)</f>
        <v>0</v>
      </c>
      <c r="BL161" s="14" t="s">
        <v>140</v>
      </c>
      <c r="BM161" s="228" t="s">
        <v>982</v>
      </c>
    </row>
    <row r="162" s="2" customFormat="1" ht="16.5" customHeight="1">
      <c r="A162" s="35"/>
      <c r="B162" s="36"/>
      <c r="C162" s="216" t="s">
        <v>302</v>
      </c>
      <c r="D162" s="216" t="s">
        <v>136</v>
      </c>
      <c r="E162" s="217" t="s">
        <v>983</v>
      </c>
      <c r="F162" s="218" t="s">
        <v>984</v>
      </c>
      <c r="G162" s="219" t="s">
        <v>208</v>
      </c>
      <c r="H162" s="220">
        <v>2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140</v>
      </c>
      <c r="AT162" s="228" t="s">
        <v>136</v>
      </c>
      <c r="AU162" s="228" t="s">
        <v>83</v>
      </c>
      <c r="AY162" s="14" t="s">
        <v>134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81</v>
      </c>
      <c r="BK162" s="229">
        <f>ROUND(I162*H162,2)</f>
        <v>0</v>
      </c>
      <c r="BL162" s="14" t="s">
        <v>140</v>
      </c>
      <c r="BM162" s="228" t="s">
        <v>985</v>
      </c>
    </row>
    <row r="163" s="2" customFormat="1" ht="16.5" customHeight="1">
      <c r="A163" s="35"/>
      <c r="B163" s="36"/>
      <c r="C163" s="216" t="s">
        <v>306</v>
      </c>
      <c r="D163" s="216" t="s">
        <v>136</v>
      </c>
      <c r="E163" s="217" t="s">
        <v>986</v>
      </c>
      <c r="F163" s="218" t="s">
        <v>987</v>
      </c>
      <c r="G163" s="219" t="s">
        <v>208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140</v>
      </c>
      <c r="AT163" s="228" t="s">
        <v>136</v>
      </c>
      <c r="AU163" s="228" t="s">
        <v>83</v>
      </c>
      <c r="AY163" s="14" t="s">
        <v>134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81</v>
      </c>
      <c r="BK163" s="229">
        <f>ROUND(I163*H163,2)</f>
        <v>0</v>
      </c>
      <c r="BL163" s="14" t="s">
        <v>140</v>
      </c>
      <c r="BM163" s="228" t="s">
        <v>988</v>
      </c>
    </row>
    <row r="164" s="2" customFormat="1" ht="16.5" customHeight="1">
      <c r="A164" s="35"/>
      <c r="B164" s="36"/>
      <c r="C164" s="216" t="s">
        <v>310</v>
      </c>
      <c r="D164" s="216" t="s">
        <v>136</v>
      </c>
      <c r="E164" s="217" t="s">
        <v>989</v>
      </c>
      <c r="F164" s="218" t="s">
        <v>990</v>
      </c>
      <c r="G164" s="219" t="s">
        <v>208</v>
      </c>
      <c r="H164" s="220">
        <v>2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38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140</v>
      </c>
      <c r="AT164" s="228" t="s">
        <v>136</v>
      </c>
      <c r="AU164" s="228" t="s">
        <v>83</v>
      </c>
      <c r="AY164" s="14" t="s">
        <v>134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81</v>
      </c>
      <c r="BK164" s="229">
        <f>ROUND(I164*H164,2)</f>
        <v>0</v>
      </c>
      <c r="BL164" s="14" t="s">
        <v>140</v>
      </c>
      <c r="BM164" s="228" t="s">
        <v>991</v>
      </c>
    </row>
    <row r="165" s="2" customFormat="1" ht="16.5" customHeight="1">
      <c r="A165" s="35"/>
      <c r="B165" s="36"/>
      <c r="C165" s="216" t="s">
        <v>314</v>
      </c>
      <c r="D165" s="216" t="s">
        <v>136</v>
      </c>
      <c r="E165" s="217" t="s">
        <v>992</v>
      </c>
      <c r="F165" s="218" t="s">
        <v>993</v>
      </c>
      <c r="G165" s="219" t="s">
        <v>208</v>
      </c>
      <c r="H165" s="220">
        <v>1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140</v>
      </c>
      <c r="AT165" s="228" t="s">
        <v>136</v>
      </c>
      <c r="AU165" s="228" t="s">
        <v>83</v>
      </c>
      <c r="AY165" s="14" t="s">
        <v>134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81</v>
      </c>
      <c r="BK165" s="229">
        <f>ROUND(I165*H165,2)</f>
        <v>0</v>
      </c>
      <c r="BL165" s="14" t="s">
        <v>140</v>
      </c>
      <c r="BM165" s="228" t="s">
        <v>994</v>
      </c>
    </row>
    <row r="166" s="2" customFormat="1" ht="16.5" customHeight="1">
      <c r="A166" s="35"/>
      <c r="B166" s="36"/>
      <c r="C166" s="216" t="s">
        <v>318</v>
      </c>
      <c r="D166" s="216" t="s">
        <v>136</v>
      </c>
      <c r="E166" s="217" t="s">
        <v>995</v>
      </c>
      <c r="F166" s="218" t="s">
        <v>996</v>
      </c>
      <c r="G166" s="219" t="s">
        <v>208</v>
      </c>
      <c r="H166" s="220">
        <v>2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38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140</v>
      </c>
      <c r="AT166" s="228" t="s">
        <v>136</v>
      </c>
      <c r="AU166" s="228" t="s">
        <v>83</v>
      </c>
      <c r="AY166" s="14" t="s">
        <v>134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81</v>
      </c>
      <c r="BK166" s="229">
        <f>ROUND(I166*H166,2)</f>
        <v>0</v>
      </c>
      <c r="BL166" s="14" t="s">
        <v>140</v>
      </c>
      <c r="BM166" s="228" t="s">
        <v>997</v>
      </c>
    </row>
    <row r="167" s="2" customFormat="1" ht="16.5" customHeight="1">
      <c r="A167" s="35"/>
      <c r="B167" s="36"/>
      <c r="C167" s="216" t="s">
        <v>322</v>
      </c>
      <c r="D167" s="216" t="s">
        <v>136</v>
      </c>
      <c r="E167" s="217" t="s">
        <v>998</v>
      </c>
      <c r="F167" s="218" t="s">
        <v>999</v>
      </c>
      <c r="G167" s="219" t="s">
        <v>208</v>
      </c>
      <c r="H167" s="220">
        <v>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140</v>
      </c>
      <c r="AT167" s="228" t="s">
        <v>136</v>
      </c>
      <c r="AU167" s="228" t="s">
        <v>83</v>
      </c>
      <c r="AY167" s="14" t="s">
        <v>134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81</v>
      </c>
      <c r="BK167" s="229">
        <f>ROUND(I167*H167,2)</f>
        <v>0</v>
      </c>
      <c r="BL167" s="14" t="s">
        <v>140</v>
      </c>
      <c r="BM167" s="228" t="s">
        <v>1000</v>
      </c>
    </row>
    <row r="168" s="2" customFormat="1" ht="16.5" customHeight="1">
      <c r="A168" s="35"/>
      <c r="B168" s="36"/>
      <c r="C168" s="216" t="s">
        <v>326</v>
      </c>
      <c r="D168" s="216" t="s">
        <v>136</v>
      </c>
      <c r="E168" s="217" t="s">
        <v>1001</v>
      </c>
      <c r="F168" s="218" t="s">
        <v>1002</v>
      </c>
      <c r="G168" s="219" t="s">
        <v>208</v>
      </c>
      <c r="H168" s="220">
        <v>1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38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140</v>
      </c>
      <c r="AT168" s="228" t="s">
        <v>136</v>
      </c>
      <c r="AU168" s="228" t="s">
        <v>83</v>
      </c>
      <c r="AY168" s="14" t="s">
        <v>134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81</v>
      </c>
      <c r="BK168" s="229">
        <f>ROUND(I168*H168,2)</f>
        <v>0</v>
      </c>
      <c r="BL168" s="14" t="s">
        <v>140</v>
      </c>
      <c r="BM168" s="228" t="s">
        <v>1003</v>
      </c>
    </row>
    <row r="169" s="2" customFormat="1" ht="16.5" customHeight="1">
      <c r="A169" s="35"/>
      <c r="B169" s="36"/>
      <c r="C169" s="216" t="s">
        <v>330</v>
      </c>
      <c r="D169" s="216" t="s">
        <v>136</v>
      </c>
      <c r="E169" s="217" t="s">
        <v>1004</v>
      </c>
      <c r="F169" s="218" t="s">
        <v>1005</v>
      </c>
      <c r="G169" s="219" t="s">
        <v>208</v>
      </c>
      <c r="H169" s="220">
        <v>2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38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140</v>
      </c>
      <c r="AT169" s="228" t="s">
        <v>136</v>
      </c>
      <c r="AU169" s="228" t="s">
        <v>83</v>
      </c>
      <c r="AY169" s="14" t="s">
        <v>134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81</v>
      </c>
      <c r="BK169" s="229">
        <f>ROUND(I169*H169,2)</f>
        <v>0</v>
      </c>
      <c r="BL169" s="14" t="s">
        <v>140</v>
      </c>
      <c r="BM169" s="228" t="s">
        <v>1006</v>
      </c>
    </row>
    <row r="170" s="2" customFormat="1" ht="16.5" customHeight="1">
      <c r="A170" s="35"/>
      <c r="B170" s="36"/>
      <c r="C170" s="216" t="s">
        <v>334</v>
      </c>
      <c r="D170" s="216" t="s">
        <v>136</v>
      </c>
      <c r="E170" s="217" t="s">
        <v>1007</v>
      </c>
      <c r="F170" s="218" t="s">
        <v>1008</v>
      </c>
      <c r="G170" s="219" t="s">
        <v>208</v>
      </c>
      <c r="H170" s="220">
        <v>2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38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140</v>
      </c>
      <c r="AT170" s="228" t="s">
        <v>136</v>
      </c>
      <c r="AU170" s="228" t="s">
        <v>83</v>
      </c>
      <c r="AY170" s="14" t="s">
        <v>134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81</v>
      </c>
      <c r="BK170" s="229">
        <f>ROUND(I170*H170,2)</f>
        <v>0</v>
      </c>
      <c r="BL170" s="14" t="s">
        <v>140</v>
      </c>
      <c r="BM170" s="228" t="s">
        <v>1009</v>
      </c>
    </row>
    <row r="171" s="2" customFormat="1" ht="16.5" customHeight="1">
      <c r="A171" s="35"/>
      <c r="B171" s="36"/>
      <c r="C171" s="216" t="s">
        <v>342</v>
      </c>
      <c r="D171" s="216" t="s">
        <v>136</v>
      </c>
      <c r="E171" s="217" t="s">
        <v>1010</v>
      </c>
      <c r="F171" s="218" t="s">
        <v>1011</v>
      </c>
      <c r="G171" s="219" t="s">
        <v>201</v>
      </c>
      <c r="H171" s="220">
        <v>1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140</v>
      </c>
      <c r="AT171" s="228" t="s">
        <v>136</v>
      </c>
      <c r="AU171" s="228" t="s">
        <v>83</v>
      </c>
      <c r="AY171" s="14" t="s">
        <v>134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81</v>
      </c>
      <c r="BK171" s="229">
        <f>ROUND(I171*H171,2)</f>
        <v>0</v>
      </c>
      <c r="BL171" s="14" t="s">
        <v>140</v>
      </c>
      <c r="BM171" s="228" t="s">
        <v>1012</v>
      </c>
    </row>
    <row r="172" s="2" customFormat="1" ht="16.5" customHeight="1">
      <c r="A172" s="35"/>
      <c r="B172" s="36"/>
      <c r="C172" s="216" t="s">
        <v>157</v>
      </c>
      <c r="D172" s="216" t="s">
        <v>136</v>
      </c>
      <c r="E172" s="217" t="s">
        <v>1013</v>
      </c>
      <c r="F172" s="218" t="s">
        <v>1014</v>
      </c>
      <c r="G172" s="219" t="s">
        <v>208</v>
      </c>
      <c r="H172" s="220">
        <v>1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140</v>
      </c>
      <c r="AT172" s="228" t="s">
        <v>136</v>
      </c>
      <c r="AU172" s="228" t="s">
        <v>83</v>
      </c>
      <c r="AY172" s="14" t="s">
        <v>134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81</v>
      </c>
      <c r="BK172" s="229">
        <f>ROUND(I172*H172,2)</f>
        <v>0</v>
      </c>
      <c r="BL172" s="14" t="s">
        <v>140</v>
      </c>
      <c r="BM172" s="228" t="s">
        <v>1015</v>
      </c>
    </row>
    <row r="173" s="2" customFormat="1" ht="16.5" customHeight="1">
      <c r="A173" s="35"/>
      <c r="B173" s="36"/>
      <c r="C173" s="216" t="s">
        <v>347</v>
      </c>
      <c r="D173" s="216" t="s">
        <v>136</v>
      </c>
      <c r="E173" s="217" t="s">
        <v>1016</v>
      </c>
      <c r="F173" s="218" t="s">
        <v>1017</v>
      </c>
      <c r="G173" s="219" t="s">
        <v>201</v>
      </c>
      <c r="H173" s="220">
        <v>1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38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140</v>
      </c>
      <c r="AT173" s="228" t="s">
        <v>136</v>
      </c>
      <c r="AU173" s="228" t="s">
        <v>83</v>
      </c>
      <c r="AY173" s="14" t="s">
        <v>134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81</v>
      </c>
      <c r="BK173" s="229">
        <f>ROUND(I173*H173,2)</f>
        <v>0</v>
      </c>
      <c r="BL173" s="14" t="s">
        <v>140</v>
      </c>
      <c r="BM173" s="228" t="s">
        <v>1018</v>
      </c>
    </row>
    <row r="174" s="2" customFormat="1" ht="16.5" customHeight="1">
      <c r="A174" s="35"/>
      <c r="B174" s="36"/>
      <c r="C174" s="216" t="s">
        <v>351</v>
      </c>
      <c r="D174" s="216" t="s">
        <v>136</v>
      </c>
      <c r="E174" s="217" t="s">
        <v>1019</v>
      </c>
      <c r="F174" s="218" t="s">
        <v>1020</v>
      </c>
      <c r="G174" s="219" t="s">
        <v>201</v>
      </c>
      <c r="H174" s="220">
        <v>1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140</v>
      </c>
      <c r="AT174" s="228" t="s">
        <v>136</v>
      </c>
      <c r="AU174" s="228" t="s">
        <v>83</v>
      </c>
      <c r="AY174" s="14" t="s">
        <v>134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81</v>
      </c>
      <c r="BK174" s="229">
        <f>ROUND(I174*H174,2)</f>
        <v>0</v>
      </c>
      <c r="BL174" s="14" t="s">
        <v>140</v>
      </c>
      <c r="BM174" s="228" t="s">
        <v>1021</v>
      </c>
    </row>
    <row r="175" s="2" customFormat="1" ht="16.5" customHeight="1">
      <c r="A175" s="35"/>
      <c r="B175" s="36"/>
      <c r="C175" s="216" t="s">
        <v>355</v>
      </c>
      <c r="D175" s="216" t="s">
        <v>136</v>
      </c>
      <c r="E175" s="217" t="s">
        <v>1022</v>
      </c>
      <c r="F175" s="218" t="s">
        <v>1023</v>
      </c>
      <c r="G175" s="219" t="s">
        <v>201</v>
      </c>
      <c r="H175" s="220">
        <v>1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140</v>
      </c>
      <c r="AT175" s="228" t="s">
        <v>136</v>
      </c>
      <c r="AU175" s="228" t="s">
        <v>83</v>
      </c>
      <c r="AY175" s="14" t="s">
        <v>134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81</v>
      </c>
      <c r="BK175" s="229">
        <f>ROUND(I175*H175,2)</f>
        <v>0</v>
      </c>
      <c r="BL175" s="14" t="s">
        <v>140</v>
      </c>
      <c r="BM175" s="228" t="s">
        <v>1024</v>
      </c>
    </row>
    <row r="176" s="2" customFormat="1" ht="16.5" customHeight="1">
      <c r="A176" s="35"/>
      <c r="B176" s="36"/>
      <c r="C176" s="216" t="s">
        <v>163</v>
      </c>
      <c r="D176" s="216" t="s">
        <v>136</v>
      </c>
      <c r="E176" s="217" t="s">
        <v>1025</v>
      </c>
      <c r="F176" s="218" t="s">
        <v>1026</v>
      </c>
      <c r="G176" s="219" t="s">
        <v>208</v>
      </c>
      <c r="H176" s="220">
        <v>1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140</v>
      </c>
      <c r="AT176" s="228" t="s">
        <v>136</v>
      </c>
      <c r="AU176" s="228" t="s">
        <v>83</v>
      </c>
      <c r="AY176" s="14" t="s">
        <v>134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81</v>
      </c>
      <c r="BK176" s="229">
        <f>ROUND(I176*H176,2)</f>
        <v>0</v>
      </c>
      <c r="BL176" s="14" t="s">
        <v>140</v>
      </c>
      <c r="BM176" s="228" t="s">
        <v>1027</v>
      </c>
    </row>
    <row r="177" s="2" customFormat="1" ht="16.5" customHeight="1">
      <c r="A177" s="35"/>
      <c r="B177" s="36"/>
      <c r="C177" s="216" t="s">
        <v>167</v>
      </c>
      <c r="D177" s="216" t="s">
        <v>136</v>
      </c>
      <c r="E177" s="217" t="s">
        <v>1028</v>
      </c>
      <c r="F177" s="218" t="s">
        <v>1029</v>
      </c>
      <c r="G177" s="219" t="s">
        <v>208</v>
      </c>
      <c r="H177" s="220">
        <v>1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38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140</v>
      </c>
      <c r="AT177" s="228" t="s">
        <v>136</v>
      </c>
      <c r="AU177" s="228" t="s">
        <v>83</v>
      </c>
      <c r="AY177" s="14" t="s">
        <v>134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81</v>
      </c>
      <c r="BK177" s="229">
        <f>ROUND(I177*H177,2)</f>
        <v>0</v>
      </c>
      <c r="BL177" s="14" t="s">
        <v>140</v>
      </c>
      <c r="BM177" s="228" t="s">
        <v>1030</v>
      </c>
    </row>
    <row r="178" s="2" customFormat="1" ht="16.5" customHeight="1">
      <c r="A178" s="35"/>
      <c r="B178" s="36"/>
      <c r="C178" s="216" t="s">
        <v>172</v>
      </c>
      <c r="D178" s="216" t="s">
        <v>136</v>
      </c>
      <c r="E178" s="217" t="s">
        <v>1031</v>
      </c>
      <c r="F178" s="218" t="s">
        <v>1032</v>
      </c>
      <c r="G178" s="219" t="s">
        <v>208</v>
      </c>
      <c r="H178" s="220">
        <v>1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38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140</v>
      </c>
      <c r="AT178" s="228" t="s">
        <v>136</v>
      </c>
      <c r="AU178" s="228" t="s">
        <v>83</v>
      </c>
      <c r="AY178" s="14" t="s">
        <v>134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81</v>
      </c>
      <c r="BK178" s="229">
        <f>ROUND(I178*H178,2)</f>
        <v>0</v>
      </c>
      <c r="BL178" s="14" t="s">
        <v>140</v>
      </c>
      <c r="BM178" s="228" t="s">
        <v>1033</v>
      </c>
    </row>
    <row r="179" s="2" customFormat="1" ht="16.5" customHeight="1">
      <c r="A179" s="35"/>
      <c r="B179" s="36"/>
      <c r="C179" s="216" t="s">
        <v>177</v>
      </c>
      <c r="D179" s="216" t="s">
        <v>136</v>
      </c>
      <c r="E179" s="217" t="s">
        <v>1034</v>
      </c>
      <c r="F179" s="218" t="s">
        <v>1035</v>
      </c>
      <c r="G179" s="219" t="s">
        <v>208</v>
      </c>
      <c r="H179" s="220">
        <v>1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38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140</v>
      </c>
      <c r="AT179" s="228" t="s">
        <v>136</v>
      </c>
      <c r="AU179" s="228" t="s">
        <v>83</v>
      </c>
      <c r="AY179" s="14" t="s">
        <v>134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81</v>
      </c>
      <c r="BK179" s="229">
        <f>ROUND(I179*H179,2)</f>
        <v>0</v>
      </c>
      <c r="BL179" s="14" t="s">
        <v>140</v>
      </c>
      <c r="BM179" s="228" t="s">
        <v>1036</v>
      </c>
    </row>
    <row r="180" s="12" customFormat="1" ht="22.8" customHeight="1">
      <c r="A180" s="12"/>
      <c r="B180" s="200"/>
      <c r="C180" s="201"/>
      <c r="D180" s="202" t="s">
        <v>72</v>
      </c>
      <c r="E180" s="214" t="s">
        <v>84</v>
      </c>
      <c r="F180" s="214" t="s">
        <v>1037</v>
      </c>
      <c r="G180" s="201"/>
      <c r="H180" s="201"/>
      <c r="I180" s="204"/>
      <c r="J180" s="215">
        <f>BK180</f>
        <v>0</v>
      </c>
      <c r="K180" s="201"/>
      <c r="L180" s="206"/>
      <c r="M180" s="207"/>
      <c r="N180" s="208"/>
      <c r="O180" s="208"/>
      <c r="P180" s="209">
        <f>SUM(P181:P190)</f>
        <v>0</v>
      </c>
      <c r="Q180" s="208"/>
      <c r="R180" s="209">
        <f>SUM(R181:R190)</f>
        <v>0</v>
      </c>
      <c r="S180" s="208"/>
      <c r="T180" s="210">
        <f>SUM(T181:T190)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1" t="s">
        <v>81</v>
      </c>
      <c r="AT180" s="212" t="s">
        <v>72</v>
      </c>
      <c r="AU180" s="212" t="s">
        <v>81</v>
      </c>
      <c r="AY180" s="211" t="s">
        <v>134</v>
      </c>
      <c r="BK180" s="213">
        <f>SUM(BK181:BK190)</f>
        <v>0</v>
      </c>
    </row>
    <row r="181" s="2" customFormat="1" ht="16.5" customHeight="1">
      <c r="A181" s="35"/>
      <c r="B181" s="36"/>
      <c r="C181" s="216" t="s">
        <v>361</v>
      </c>
      <c r="D181" s="216" t="s">
        <v>136</v>
      </c>
      <c r="E181" s="217" t="s">
        <v>1038</v>
      </c>
      <c r="F181" s="218" t="s">
        <v>1039</v>
      </c>
      <c r="G181" s="219" t="s">
        <v>208</v>
      </c>
      <c r="H181" s="220">
        <v>2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38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140</v>
      </c>
      <c r="AT181" s="228" t="s">
        <v>136</v>
      </c>
      <c r="AU181" s="228" t="s">
        <v>83</v>
      </c>
      <c r="AY181" s="14" t="s">
        <v>134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81</v>
      </c>
      <c r="BK181" s="229">
        <f>ROUND(I181*H181,2)</f>
        <v>0</v>
      </c>
      <c r="BL181" s="14" t="s">
        <v>140</v>
      </c>
      <c r="BM181" s="228" t="s">
        <v>1040</v>
      </c>
    </row>
    <row r="182" s="2" customFormat="1" ht="16.5" customHeight="1">
      <c r="A182" s="35"/>
      <c r="B182" s="36"/>
      <c r="C182" s="216" t="s">
        <v>365</v>
      </c>
      <c r="D182" s="216" t="s">
        <v>136</v>
      </c>
      <c r="E182" s="217" t="s">
        <v>1041</v>
      </c>
      <c r="F182" s="218" t="s">
        <v>1042</v>
      </c>
      <c r="G182" s="219" t="s">
        <v>208</v>
      </c>
      <c r="H182" s="220">
        <v>1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38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140</v>
      </c>
      <c r="AT182" s="228" t="s">
        <v>136</v>
      </c>
      <c r="AU182" s="228" t="s">
        <v>83</v>
      </c>
      <c r="AY182" s="14" t="s">
        <v>134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81</v>
      </c>
      <c r="BK182" s="229">
        <f>ROUND(I182*H182,2)</f>
        <v>0</v>
      </c>
      <c r="BL182" s="14" t="s">
        <v>140</v>
      </c>
      <c r="BM182" s="228" t="s">
        <v>1043</v>
      </c>
    </row>
    <row r="183" s="2" customFormat="1" ht="21.75" customHeight="1">
      <c r="A183" s="35"/>
      <c r="B183" s="36"/>
      <c r="C183" s="216" t="s">
        <v>369</v>
      </c>
      <c r="D183" s="216" t="s">
        <v>136</v>
      </c>
      <c r="E183" s="217" t="s">
        <v>1044</v>
      </c>
      <c r="F183" s="218" t="s">
        <v>1045</v>
      </c>
      <c r="G183" s="219" t="s">
        <v>208</v>
      </c>
      <c r="H183" s="220">
        <v>1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38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140</v>
      </c>
      <c r="AT183" s="228" t="s">
        <v>136</v>
      </c>
      <c r="AU183" s="228" t="s">
        <v>83</v>
      </c>
      <c r="AY183" s="14" t="s">
        <v>134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81</v>
      </c>
      <c r="BK183" s="229">
        <f>ROUND(I183*H183,2)</f>
        <v>0</v>
      </c>
      <c r="BL183" s="14" t="s">
        <v>140</v>
      </c>
      <c r="BM183" s="228" t="s">
        <v>1046</v>
      </c>
    </row>
    <row r="184" s="2" customFormat="1" ht="16.5" customHeight="1">
      <c r="A184" s="35"/>
      <c r="B184" s="36"/>
      <c r="C184" s="216" t="s">
        <v>373</v>
      </c>
      <c r="D184" s="216" t="s">
        <v>136</v>
      </c>
      <c r="E184" s="217" t="s">
        <v>1047</v>
      </c>
      <c r="F184" s="218" t="s">
        <v>1048</v>
      </c>
      <c r="G184" s="219" t="s">
        <v>208</v>
      </c>
      <c r="H184" s="220">
        <v>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140</v>
      </c>
      <c r="AT184" s="228" t="s">
        <v>136</v>
      </c>
      <c r="AU184" s="228" t="s">
        <v>83</v>
      </c>
      <c r="AY184" s="14" t="s">
        <v>134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81</v>
      </c>
      <c r="BK184" s="229">
        <f>ROUND(I184*H184,2)</f>
        <v>0</v>
      </c>
      <c r="BL184" s="14" t="s">
        <v>140</v>
      </c>
      <c r="BM184" s="228" t="s">
        <v>1049</v>
      </c>
    </row>
    <row r="185" s="2" customFormat="1" ht="16.5" customHeight="1">
      <c r="A185" s="35"/>
      <c r="B185" s="36"/>
      <c r="C185" s="216" t="s">
        <v>377</v>
      </c>
      <c r="D185" s="216" t="s">
        <v>136</v>
      </c>
      <c r="E185" s="217" t="s">
        <v>1050</v>
      </c>
      <c r="F185" s="218" t="s">
        <v>1051</v>
      </c>
      <c r="G185" s="219" t="s">
        <v>208</v>
      </c>
      <c r="H185" s="220">
        <v>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38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140</v>
      </c>
      <c r="AT185" s="228" t="s">
        <v>136</v>
      </c>
      <c r="AU185" s="228" t="s">
        <v>83</v>
      </c>
      <c r="AY185" s="14" t="s">
        <v>134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81</v>
      </c>
      <c r="BK185" s="229">
        <f>ROUND(I185*H185,2)</f>
        <v>0</v>
      </c>
      <c r="BL185" s="14" t="s">
        <v>140</v>
      </c>
      <c r="BM185" s="228" t="s">
        <v>1052</v>
      </c>
    </row>
    <row r="186" s="2" customFormat="1" ht="16.5" customHeight="1">
      <c r="A186" s="35"/>
      <c r="B186" s="36"/>
      <c r="C186" s="216" t="s">
        <v>381</v>
      </c>
      <c r="D186" s="216" t="s">
        <v>136</v>
      </c>
      <c r="E186" s="217" t="s">
        <v>1053</v>
      </c>
      <c r="F186" s="218" t="s">
        <v>1054</v>
      </c>
      <c r="G186" s="219" t="s">
        <v>208</v>
      </c>
      <c r="H186" s="220">
        <v>1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140</v>
      </c>
      <c r="AT186" s="228" t="s">
        <v>136</v>
      </c>
      <c r="AU186" s="228" t="s">
        <v>83</v>
      </c>
      <c r="AY186" s="14" t="s">
        <v>134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81</v>
      </c>
      <c r="BK186" s="229">
        <f>ROUND(I186*H186,2)</f>
        <v>0</v>
      </c>
      <c r="BL186" s="14" t="s">
        <v>140</v>
      </c>
      <c r="BM186" s="228" t="s">
        <v>1055</v>
      </c>
    </row>
    <row r="187" s="2" customFormat="1" ht="16.5" customHeight="1">
      <c r="A187" s="35"/>
      <c r="B187" s="36"/>
      <c r="C187" s="216" t="s">
        <v>385</v>
      </c>
      <c r="D187" s="216" t="s">
        <v>136</v>
      </c>
      <c r="E187" s="217" t="s">
        <v>1056</v>
      </c>
      <c r="F187" s="218" t="s">
        <v>1057</v>
      </c>
      <c r="G187" s="219" t="s">
        <v>208</v>
      </c>
      <c r="H187" s="220">
        <v>10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38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140</v>
      </c>
      <c r="AT187" s="228" t="s">
        <v>136</v>
      </c>
      <c r="AU187" s="228" t="s">
        <v>83</v>
      </c>
      <c r="AY187" s="14" t="s">
        <v>134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81</v>
      </c>
      <c r="BK187" s="229">
        <f>ROUND(I187*H187,2)</f>
        <v>0</v>
      </c>
      <c r="BL187" s="14" t="s">
        <v>140</v>
      </c>
      <c r="BM187" s="228" t="s">
        <v>1058</v>
      </c>
    </row>
    <row r="188" s="2" customFormat="1" ht="16.5" customHeight="1">
      <c r="A188" s="35"/>
      <c r="B188" s="36"/>
      <c r="C188" s="216" t="s">
        <v>389</v>
      </c>
      <c r="D188" s="216" t="s">
        <v>136</v>
      </c>
      <c r="E188" s="217" t="s">
        <v>1059</v>
      </c>
      <c r="F188" s="218" t="s">
        <v>1060</v>
      </c>
      <c r="G188" s="219" t="s">
        <v>208</v>
      </c>
      <c r="H188" s="220">
        <v>4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38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140</v>
      </c>
      <c r="AT188" s="228" t="s">
        <v>136</v>
      </c>
      <c r="AU188" s="228" t="s">
        <v>83</v>
      </c>
      <c r="AY188" s="14" t="s">
        <v>134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81</v>
      </c>
      <c r="BK188" s="229">
        <f>ROUND(I188*H188,2)</f>
        <v>0</v>
      </c>
      <c r="BL188" s="14" t="s">
        <v>140</v>
      </c>
      <c r="BM188" s="228" t="s">
        <v>1061</v>
      </c>
    </row>
    <row r="189" s="2" customFormat="1" ht="16.5" customHeight="1">
      <c r="A189" s="35"/>
      <c r="B189" s="36"/>
      <c r="C189" s="216" t="s">
        <v>393</v>
      </c>
      <c r="D189" s="216" t="s">
        <v>136</v>
      </c>
      <c r="E189" s="217" t="s">
        <v>1062</v>
      </c>
      <c r="F189" s="218" t="s">
        <v>1063</v>
      </c>
      <c r="G189" s="219" t="s">
        <v>208</v>
      </c>
      <c r="H189" s="220">
        <v>1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38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140</v>
      </c>
      <c r="AT189" s="228" t="s">
        <v>136</v>
      </c>
      <c r="AU189" s="228" t="s">
        <v>83</v>
      </c>
      <c r="AY189" s="14" t="s">
        <v>134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81</v>
      </c>
      <c r="BK189" s="229">
        <f>ROUND(I189*H189,2)</f>
        <v>0</v>
      </c>
      <c r="BL189" s="14" t="s">
        <v>140</v>
      </c>
      <c r="BM189" s="228" t="s">
        <v>1064</v>
      </c>
    </row>
    <row r="190" s="2" customFormat="1">
      <c r="A190" s="35"/>
      <c r="B190" s="36"/>
      <c r="C190" s="37"/>
      <c r="D190" s="230" t="s">
        <v>142</v>
      </c>
      <c r="E190" s="37"/>
      <c r="F190" s="231" t="s">
        <v>1065</v>
      </c>
      <c r="G190" s="37"/>
      <c r="H190" s="37"/>
      <c r="I190" s="232"/>
      <c r="J190" s="37"/>
      <c r="K190" s="37"/>
      <c r="L190" s="41"/>
      <c r="M190" s="233"/>
      <c r="N190" s="234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142</v>
      </c>
      <c r="AU190" s="14" t="s">
        <v>83</v>
      </c>
    </row>
    <row r="191" s="12" customFormat="1" ht="22.8" customHeight="1">
      <c r="A191" s="12"/>
      <c r="B191" s="200"/>
      <c r="C191" s="201"/>
      <c r="D191" s="202" t="s">
        <v>72</v>
      </c>
      <c r="E191" s="214" t="s">
        <v>87</v>
      </c>
      <c r="F191" s="214" t="s">
        <v>1066</v>
      </c>
      <c r="G191" s="201"/>
      <c r="H191" s="201"/>
      <c r="I191" s="204"/>
      <c r="J191" s="215">
        <f>BK191</f>
        <v>0</v>
      </c>
      <c r="K191" s="201"/>
      <c r="L191" s="206"/>
      <c r="M191" s="207"/>
      <c r="N191" s="208"/>
      <c r="O191" s="208"/>
      <c r="P191" s="209">
        <f>SUM(P192:P198)</f>
        <v>0</v>
      </c>
      <c r="Q191" s="208"/>
      <c r="R191" s="209">
        <f>SUM(R192:R198)</f>
        <v>0</v>
      </c>
      <c r="S191" s="208"/>
      <c r="T191" s="210">
        <f>SUM(T192:T198)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1" t="s">
        <v>81</v>
      </c>
      <c r="AT191" s="212" t="s">
        <v>72</v>
      </c>
      <c r="AU191" s="212" t="s">
        <v>81</v>
      </c>
      <c r="AY191" s="211" t="s">
        <v>134</v>
      </c>
      <c r="BK191" s="213">
        <f>SUM(BK192:BK198)</f>
        <v>0</v>
      </c>
    </row>
    <row r="192" s="2" customFormat="1" ht="16.5" customHeight="1">
      <c r="A192" s="35"/>
      <c r="B192" s="36"/>
      <c r="C192" s="216" t="s">
        <v>397</v>
      </c>
      <c r="D192" s="216" t="s">
        <v>136</v>
      </c>
      <c r="E192" s="217" t="s">
        <v>1067</v>
      </c>
      <c r="F192" s="218" t="s">
        <v>1066</v>
      </c>
      <c r="G192" s="219" t="s">
        <v>201</v>
      </c>
      <c r="H192" s="220">
        <v>1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38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140</v>
      </c>
      <c r="AT192" s="228" t="s">
        <v>136</v>
      </c>
      <c r="AU192" s="228" t="s">
        <v>83</v>
      </c>
      <c r="AY192" s="14" t="s">
        <v>134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81</v>
      </c>
      <c r="BK192" s="229">
        <f>ROUND(I192*H192,2)</f>
        <v>0</v>
      </c>
      <c r="BL192" s="14" t="s">
        <v>140</v>
      </c>
      <c r="BM192" s="228" t="s">
        <v>1068</v>
      </c>
    </row>
    <row r="193" s="2" customFormat="1">
      <c r="A193" s="35"/>
      <c r="B193" s="36"/>
      <c r="C193" s="37"/>
      <c r="D193" s="230" t="s">
        <v>142</v>
      </c>
      <c r="E193" s="37"/>
      <c r="F193" s="231" t="s">
        <v>1069</v>
      </c>
      <c r="G193" s="37"/>
      <c r="H193" s="37"/>
      <c r="I193" s="232"/>
      <c r="J193" s="37"/>
      <c r="K193" s="37"/>
      <c r="L193" s="41"/>
      <c r="M193" s="233"/>
      <c r="N193" s="23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142</v>
      </c>
      <c r="AU193" s="14" t="s">
        <v>83</v>
      </c>
    </row>
    <row r="194" s="2" customFormat="1" ht="16.5" customHeight="1">
      <c r="A194" s="35"/>
      <c r="B194" s="36"/>
      <c r="C194" s="216" t="s">
        <v>401</v>
      </c>
      <c r="D194" s="216" t="s">
        <v>136</v>
      </c>
      <c r="E194" s="217" t="s">
        <v>1070</v>
      </c>
      <c r="F194" s="218" t="s">
        <v>1071</v>
      </c>
      <c r="G194" s="219" t="s">
        <v>208</v>
      </c>
      <c r="H194" s="220">
        <v>1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38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140</v>
      </c>
      <c r="AT194" s="228" t="s">
        <v>136</v>
      </c>
      <c r="AU194" s="228" t="s">
        <v>83</v>
      </c>
      <c r="AY194" s="14" t="s">
        <v>134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81</v>
      </c>
      <c r="BK194" s="229">
        <f>ROUND(I194*H194,2)</f>
        <v>0</v>
      </c>
      <c r="BL194" s="14" t="s">
        <v>140</v>
      </c>
      <c r="BM194" s="228" t="s">
        <v>1072</v>
      </c>
    </row>
    <row r="195" s="2" customFormat="1">
      <c r="A195" s="35"/>
      <c r="B195" s="36"/>
      <c r="C195" s="37"/>
      <c r="D195" s="230" t="s">
        <v>142</v>
      </c>
      <c r="E195" s="37"/>
      <c r="F195" s="231" t="s">
        <v>1073</v>
      </c>
      <c r="G195" s="37"/>
      <c r="H195" s="37"/>
      <c r="I195" s="232"/>
      <c r="J195" s="37"/>
      <c r="K195" s="37"/>
      <c r="L195" s="41"/>
      <c r="M195" s="233"/>
      <c r="N195" s="23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142</v>
      </c>
      <c r="AU195" s="14" t="s">
        <v>83</v>
      </c>
    </row>
    <row r="196" s="2" customFormat="1" ht="16.5" customHeight="1">
      <c r="A196" s="35"/>
      <c r="B196" s="36"/>
      <c r="C196" s="216" t="s">
        <v>405</v>
      </c>
      <c r="D196" s="216" t="s">
        <v>136</v>
      </c>
      <c r="E196" s="217" t="s">
        <v>1074</v>
      </c>
      <c r="F196" s="218" t="s">
        <v>1075</v>
      </c>
      <c r="G196" s="219" t="s">
        <v>208</v>
      </c>
      <c r="H196" s="220">
        <v>1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38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140</v>
      </c>
      <c r="AT196" s="228" t="s">
        <v>136</v>
      </c>
      <c r="AU196" s="228" t="s">
        <v>83</v>
      </c>
      <c r="AY196" s="14" t="s">
        <v>134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81</v>
      </c>
      <c r="BK196" s="229">
        <f>ROUND(I196*H196,2)</f>
        <v>0</v>
      </c>
      <c r="BL196" s="14" t="s">
        <v>140</v>
      </c>
      <c r="BM196" s="228" t="s">
        <v>1076</v>
      </c>
    </row>
    <row r="197" s="2" customFormat="1">
      <c r="A197" s="35"/>
      <c r="B197" s="36"/>
      <c r="C197" s="37"/>
      <c r="D197" s="230" t="s">
        <v>142</v>
      </c>
      <c r="E197" s="37"/>
      <c r="F197" s="231" t="s">
        <v>1077</v>
      </c>
      <c r="G197" s="37"/>
      <c r="H197" s="37"/>
      <c r="I197" s="232"/>
      <c r="J197" s="37"/>
      <c r="K197" s="37"/>
      <c r="L197" s="41"/>
      <c r="M197" s="233"/>
      <c r="N197" s="234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142</v>
      </c>
      <c r="AU197" s="14" t="s">
        <v>83</v>
      </c>
    </row>
    <row r="198" s="2" customFormat="1" ht="16.5" customHeight="1">
      <c r="A198" s="35"/>
      <c r="B198" s="36"/>
      <c r="C198" s="216" t="s">
        <v>409</v>
      </c>
      <c r="D198" s="216" t="s">
        <v>136</v>
      </c>
      <c r="E198" s="217" t="s">
        <v>1078</v>
      </c>
      <c r="F198" s="218" t="s">
        <v>1079</v>
      </c>
      <c r="G198" s="219" t="s">
        <v>208</v>
      </c>
      <c r="H198" s="220">
        <v>1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38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140</v>
      </c>
      <c r="AT198" s="228" t="s">
        <v>136</v>
      </c>
      <c r="AU198" s="228" t="s">
        <v>83</v>
      </c>
      <c r="AY198" s="14" t="s">
        <v>134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81</v>
      </c>
      <c r="BK198" s="229">
        <f>ROUND(I198*H198,2)</f>
        <v>0</v>
      </c>
      <c r="BL198" s="14" t="s">
        <v>140</v>
      </c>
      <c r="BM198" s="228" t="s">
        <v>1080</v>
      </c>
    </row>
    <row r="199" s="12" customFormat="1" ht="22.8" customHeight="1">
      <c r="A199" s="12"/>
      <c r="B199" s="200"/>
      <c r="C199" s="201"/>
      <c r="D199" s="202" t="s">
        <v>72</v>
      </c>
      <c r="E199" s="214" t="s">
        <v>90</v>
      </c>
      <c r="F199" s="214" t="s">
        <v>1081</v>
      </c>
      <c r="G199" s="201"/>
      <c r="H199" s="201"/>
      <c r="I199" s="204"/>
      <c r="J199" s="215">
        <f>BK199</f>
        <v>0</v>
      </c>
      <c r="K199" s="201"/>
      <c r="L199" s="206"/>
      <c r="M199" s="207"/>
      <c r="N199" s="208"/>
      <c r="O199" s="208"/>
      <c r="P199" s="209">
        <f>SUM(P200:P211)</f>
        <v>0</v>
      </c>
      <c r="Q199" s="208"/>
      <c r="R199" s="209">
        <f>SUM(R200:R211)</f>
        <v>0</v>
      </c>
      <c r="S199" s="208"/>
      <c r="T199" s="210">
        <f>SUM(T200:T211)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1" t="s">
        <v>81</v>
      </c>
      <c r="AT199" s="212" t="s">
        <v>72</v>
      </c>
      <c r="AU199" s="212" t="s">
        <v>81</v>
      </c>
      <c r="AY199" s="211" t="s">
        <v>134</v>
      </c>
      <c r="BK199" s="213">
        <f>SUM(BK200:BK211)</f>
        <v>0</v>
      </c>
    </row>
    <row r="200" s="2" customFormat="1" ht="16.5" customHeight="1">
      <c r="A200" s="35"/>
      <c r="B200" s="36"/>
      <c r="C200" s="216" t="s">
        <v>413</v>
      </c>
      <c r="D200" s="216" t="s">
        <v>136</v>
      </c>
      <c r="E200" s="217" t="s">
        <v>1082</v>
      </c>
      <c r="F200" s="218" t="s">
        <v>1083</v>
      </c>
      <c r="G200" s="219" t="s">
        <v>345</v>
      </c>
      <c r="H200" s="220">
        <v>20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38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140</v>
      </c>
      <c r="AT200" s="228" t="s">
        <v>136</v>
      </c>
      <c r="AU200" s="228" t="s">
        <v>83</v>
      </c>
      <c r="AY200" s="14" t="s">
        <v>134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81</v>
      </c>
      <c r="BK200" s="229">
        <f>ROUND(I200*H200,2)</f>
        <v>0</v>
      </c>
      <c r="BL200" s="14" t="s">
        <v>140</v>
      </c>
      <c r="BM200" s="228" t="s">
        <v>1084</v>
      </c>
    </row>
    <row r="201" s="2" customFormat="1" ht="16.5" customHeight="1">
      <c r="A201" s="35"/>
      <c r="B201" s="36"/>
      <c r="C201" s="216" t="s">
        <v>419</v>
      </c>
      <c r="D201" s="216" t="s">
        <v>136</v>
      </c>
      <c r="E201" s="217" t="s">
        <v>1085</v>
      </c>
      <c r="F201" s="218" t="s">
        <v>1086</v>
      </c>
      <c r="G201" s="219" t="s">
        <v>345</v>
      </c>
      <c r="H201" s="220">
        <v>250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38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140</v>
      </c>
      <c r="AT201" s="228" t="s">
        <v>136</v>
      </c>
      <c r="AU201" s="228" t="s">
        <v>83</v>
      </c>
      <c r="AY201" s="14" t="s">
        <v>134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81</v>
      </c>
      <c r="BK201" s="229">
        <f>ROUND(I201*H201,2)</f>
        <v>0</v>
      </c>
      <c r="BL201" s="14" t="s">
        <v>140</v>
      </c>
      <c r="BM201" s="228" t="s">
        <v>1087</v>
      </c>
    </row>
    <row r="202" s="2" customFormat="1" ht="16.5" customHeight="1">
      <c r="A202" s="35"/>
      <c r="B202" s="36"/>
      <c r="C202" s="216" t="s">
        <v>424</v>
      </c>
      <c r="D202" s="216" t="s">
        <v>136</v>
      </c>
      <c r="E202" s="217" t="s">
        <v>1088</v>
      </c>
      <c r="F202" s="218" t="s">
        <v>1089</v>
      </c>
      <c r="G202" s="219" t="s">
        <v>345</v>
      </c>
      <c r="H202" s="220">
        <v>250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38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140</v>
      </c>
      <c r="AT202" s="228" t="s">
        <v>136</v>
      </c>
      <c r="AU202" s="228" t="s">
        <v>83</v>
      </c>
      <c r="AY202" s="14" t="s">
        <v>134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81</v>
      </c>
      <c r="BK202" s="229">
        <f>ROUND(I202*H202,2)</f>
        <v>0</v>
      </c>
      <c r="BL202" s="14" t="s">
        <v>140</v>
      </c>
      <c r="BM202" s="228" t="s">
        <v>1090</v>
      </c>
    </row>
    <row r="203" s="2" customFormat="1" ht="16.5" customHeight="1">
      <c r="A203" s="35"/>
      <c r="B203" s="36"/>
      <c r="C203" s="216" t="s">
        <v>429</v>
      </c>
      <c r="D203" s="216" t="s">
        <v>136</v>
      </c>
      <c r="E203" s="217" t="s">
        <v>1091</v>
      </c>
      <c r="F203" s="218" t="s">
        <v>1092</v>
      </c>
      <c r="G203" s="219" t="s">
        <v>345</v>
      </c>
      <c r="H203" s="220">
        <v>200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38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140</v>
      </c>
      <c r="AT203" s="228" t="s">
        <v>136</v>
      </c>
      <c r="AU203" s="228" t="s">
        <v>83</v>
      </c>
      <c r="AY203" s="14" t="s">
        <v>134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81</v>
      </c>
      <c r="BK203" s="229">
        <f>ROUND(I203*H203,2)</f>
        <v>0</v>
      </c>
      <c r="BL203" s="14" t="s">
        <v>140</v>
      </c>
      <c r="BM203" s="228" t="s">
        <v>1093</v>
      </c>
    </row>
    <row r="204" s="2" customFormat="1" ht="16.5" customHeight="1">
      <c r="A204" s="35"/>
      <c r="B204" s="36"/>
      <c r="C204" s="216" t="s">
        <v>434</v>
      </c>
      <c r="D204" s="216" t="s">
        <v>136</v>
      </c>
      <c r="E204" s="217" t="s">
        <v>1094</v>
      </c>
      <c r="F204" s="218" t="s">
        <v>1095</v>
      </c>
      <c r="G204" s="219" t="s">
        <v>345</v>
      </c>
      <c r="H204" s="220">
        <v>70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38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140</v>
      </c>
      <c r="AT204" s="228" t="s">
        <v>136</v>
      </c>
      <c r="AU204" s="228" t="s">
        <v>83</v>
      </c>
      <c r="AY204" s="14" t="s">
        <v>134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81</v>
      </c>
      <c r="BK204" s="229">
        <f>ROUND(I204*H204,2)</f>
        <v>0</v>
      </c>
      <c r="BL204" s="14" t="s">
        <v>140</v>
      </c>
      <c r="BM204" s="228" t="s">
        <v>1096</v>
      </c>
    </row>
    <row r="205" s="2" customFormat="1" ht="16.5" customHeight="1">
      <c r="A205" s="35"/>
      <c r="B205" s="36"/>
      <c r="C205" s="216" t="s">
        <v>439</v>
      </c>
      <c r="D205" s="216" t="s">
        <v>136</v>
      </c>
      <c r="E205" s="217" t="s">
        <v>1097</v>
      </c>
      <c r="F205" s="218" t="s">
        <v>1098</v>
      </c>
      <c r="G205" s="219" t="s">
        <v>345</v>
      </c>
      <c r="H205" s="220">
        <v>15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38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140</v>
      </c>
      <c r="AT205" s="228" t="s">
        <v>136</v>
      </c>
      <c r="AU205" s="228" t="s">
        <v>83</v>
      </c>
      <c r="AY205" s="14" t="s">
        <v>134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81</v>
      </c>
      <c r="BK205" s="229">
        <f>ROUND(I205*H205,2)</f>
        <v>0</v>
      </c>
      <c r="BL205" s="14" t="s">
        <v>140</v>
      </c>
      <c r="BM205" s="228" t="s">
        <v>1099</v>
      </c>
    </row>
    <row r="206" s="2" customFormat="1" ht="16.5" customHeight="1">
      <c r="A206" s="35"/>
      <c r="B206" s="36"/>
      <c r="C206" s="216" t="s">
        <v>443</v>
      </c>
      <c r="D206" s="216" t="s">
        <v>136</v>
      </c>
      <c r="E206" s="217" t="s">
        <v>1100</v>
      </c>
      <c r="F206" s="218" t="s">
        <v>1101</v>
      </c>
      <c r="G206" s="219" t="s">
        <v>345</v>
      </c>
      <c r="H206" s="220">
        <v>40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38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140</v>
      </c>
      <c r="AT206" s="228" t="s">
        <v>136</v>
      </c>
      <c r="AU206" s="228" t="s">
        <v>83</v>
      </c>
      <c r="AY206" s="14" t="s">
        <v>134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81</v>
      </c>
      <c r="BK206" s="229">
        <f>ROUND(I206*H206,2)</f>
        <v>0</v>
      </c>
      <c r="BL206" s="14" t="s">
        <v>140</v>
      </c>
      <c r="BM206" s="228" t="s">
        <v>1102</v>
      </c>
    </row>
    <row r="207" s="2" customFormat="1" ht="16.5" customHeight="1">
      <c r="A207" s="35"/>
      <c r="B207" s="36"/>
      <c r="C207" s="216" t="s">
        <v>447</v>
      </c>
      <c r="D207" s="216" t="s">
        <v>136</v>
      </c>
      <c r="E207" s="217" t="s">
        <v>1103</v>
      </c>
      <c r="F207" s="218" t="s">
        <v>1104</v>
      </c>
      <c r="G207" s="219" t="s">
        <v>345</v>
      </c>
      <c r="H207" s="220">
        <v>70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38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140</v>
      </c>
      <c r="AT207" s="228" t="s">
        <v>136</v>
      </c>
      <c r="AU207" s="228" t="s">
        <v>83</v>
      </c>
      <c r="AY207" s="14" t="s">
        <v>134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81</v>
      </c>
      <c r="BK207" s="229">
        <f>ROUND(I207*H207,2)</f>
        <v>0</v>
      </c>
      <c r="BL207" s="14" t="s">
        <v>140</v>
      </c>
      <c r="BM207" s="228" t="s">
        <v>1105</v>
      </c>
    </row>
    <row r="208" s="2" customFormat="1" ht="16.5" customHeight="1">
      <c r="A208" s="35"/>
      <c r="B208" s="36"/>
      <c r="C208" s="216" t="s">
        <v>452</v>
      </c>
      <c r="D208" s="216" t="s">
        <v>136</v>
      </c>
      <c r="E208" s="217" t="s">
        <v>1106</v>
      </c>
      <c r="F208" s="218" t="s">
        <v>1107</v>
      </c>
      <c r="G208" s="219" t="s">
        <v>345</v>
      </c>
      <c r="H208" s="220">
        <v>120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38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140</v>
      </c>
      <c r="AT208" s="228" t="s">
        <v>136</v>
      </c>
      <c r="AU208" s="228" t="s">
        <v>83</v>
      </c>
      <c r="AY208" s="14" t="s">
        <v>134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81</v>
      </c>
      <c r="BK208" s="229">
        <f>ROUND(I208*H208,2)</f>
        <v>0</v>
      </c>
      <c r="BL208" s="14" t="s">
        <v>140</v>
      </c>
      <c r="BM208" s="228" t="s">
        <v>1108</v>
      </c>
    </row>
    <row r="209" s="2" customFormat="1" ht="16.5" customHeight="1">
      <c r="A209" s="35"/>
      <c r="B209" s="36"/>
      <c r="C209" s="216" t="s">
        <v>457</v>
      </c>
      <c r="D209" s="216" t="s">
        <v>136</v>
      </c>
      <c r="E209" s="217" t="s">
        <v>1109</v>
      </c>
      <c r="F209" s="218" t="s">
        <v>1110</v>
      </c>
      <c r="G209" s="219" t="s">
        <v>345</v>
      </c>
      <c r="H209" s="220">
        <v>30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38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140</v>
      </c>
      <c r="AT209" s="228" t="s">
        <v>136</v>
      </c>
      <c r="AU209" s="228" t="s">
        <v>83</v>
      </c>
      <c r="AY209" s="14" t="s">
        <v>134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81</v>
      </c>
      <c r="BK209" s="229">
        <f>ROUND(I209*H209,2)</f>
        <v>0</v>
      </c>
      <c r="BL209" s="14" t="s">
        <v>140</v>
      </c>
      <c r="BM209" s="228" t="s">
        <v>1111</v>
      </c>
    </row>
    <row r="210" s="2" customFormat="1" ht="16.5" customHeight="1">
      <c r="A210" s="35"/>
      <c r="B210" s="36"/>
      <c r="C210" s="216" t="s">
        <v>461</v>
      </c>
      <c r="D210" s="216" t="s">
        <v>136</v>
      </c>
      <c r="E210" s="217" t="s">
        <v>1112</v>
      </c>
      <c r="F210" s="218" t="s">
        <v>1113</v>
      </c>
      <c r="G210" s="219" t="s">
        <v>201</v>
      </c>
      <c r="H210" s="220">
        <v>1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38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140</v>
      </c>
      <c r="AT210" s="228" t="s">
        <v>136</v>
      </c>
      <c r="AU210" s="228" t="s">
        <v>83</v>
      </c>
      <c r="AY210" s="14" t="s">
        <v>134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81</v>
      </c>
      <c r="BK210" s="229">
        <f>ROUND(I210*H210,2)</f>
        <v>0</v>
      </c>
      <c r="BL210" s="14" t="s">
        <v>140</v>
      </c>
      <c r="BM210" s="228" t="s">
        <v>1114</v>
      </c>
    </row>
    <row r="211" s="2" customFormat="1">
      <c r="A211" s="35"/>
      <c r="B211" s="36"/>
      <c r="C211" s="37"/>
      <c r="D211" s="230" t="s">
        <v>142</v>
      </c>
      <c r="E211" s="37"/>
      <c r="F211" s="231" t="s">
        <v>1115</v>
      </c>
      <c r="G211" s="37"/>
      <c r="H211" s="37"/>
      <c r="I211" s="232"/>
      <c r="J211" s="37"/>
      <c r="K211" s="37"/>
      <c r="L211" s="41"/>
      <c r="M211" s="233"/>
      <c r="N211" s="234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142</v>
      </c>
      <c r="AU211" s="14" t="s">
        <v>83</v>
      </c>
    </row>
    <row r="212" s="12" customFormat="1" ht="22.8" customHeight="1">
      <c r="A212" s="12"/>
      <c r="B212" s="200"/>
      <c r="C212" s="201"/>
      <c r="D212" s="202" t="s">
        <v>72</v>
      </c>
      <c r="E212" s="214" t="s">
        <v>93</v>
      </c>
      <c r="F212" s="214" t="s">
        <v>1116</v>
      </c>
      <c r="G212" s="201"/>
      <c r="H212" s="201"/>
      <c r="I212" s="204"/>
      <c r="J212" s="215">
        <f>BK212</f>
        <v>0</v>
      </c>
      <c r="K212" s="201"/>
      <c r="L212" s="206"/>
      <c r="M212" s="207"/>
      <c r="N212" s="208"/>
      <c r="O212" s="208"/>
      <c r="P212" s="209">
        <f>SUM(P213:P224)</f>
        <v>0</v>
      </c>
      <c r="Q212" s="208"/>
      <c r="R212" s="209">
        <f>SUM(R213:R224)</f>
        <v>0</v>
      </c>
      <c r="S212" s="208"/>
      <c r="T212" s="210">
        <f>SUM(T213:T224)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1" t="s">
        <v>81</v>
      </c>
      <c r="AT212" s="212" t="s">
        <v>72</v>
      </c>
      <c r="AU212" s="212" t="s">
        <v>81</v>
      </c>
      <c r="AY212" s="211" t="s">
        <v>134</v>
      </c>
      <c r="BK212" s="213">
        <f>SUM(BK213:BK224)</f>
        <v>0</v>
      </c>
    </row>
    <row r="213" s="2" customFormat="1" ht="16.5" customHeight="1">
      <c r="A213" s="35"/>
      <c r="B213" s="36"/>
      <c r="C213" s="216" t="s">
        <v>465</v>
      </c>
      <c r="D213" s="216" t="s">
        <v>136</v>
      </c>
      <c r="E213" s="217" t="s">
        <v>1117</v>
      </c>
      <c r="F213" s="218" t="s">
        <v>1118</v>
      </c>
      <c r="G213" s="219" t="s">
        <v>208</v>
      </c>
      <c r="H213" s="220">
        <v>1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38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140</v>
      </c>
      <c r="AT213" s="228" t="s">
        <v>136</v>
      </c>
      <c r="AU213" s="228" t="s">
        <v>83</v>
      </c>
      <c r="AY213" s="14" t="s">
        <v>134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81</v>
      </c>
      <c r="BK213" s="229">
        <f>ROUND(I213*H213,2)</f>
        <v>0</v>
      </c>
      <c r="BL213" s="14" t="s">
        <v>140</v>
      </c>
      <c r="BM213" s="228" t="s">
        <v>1119</v>
      </c>
    </row>
    <row r="214" s="2" customFormat="1">
      <c r="A214" s="35"/>
      <c r="B214" s="36"/>
      <c r="C214" s="37"/>
      <c r="D214" s="230" t="s">
        <v>142</v>
      </c>
      <c r="E214" s="37"/>
      <c r="F214" s="231" t="s">
        <v>1120</v>
      </c>
      <c r="G214" s="37"/>
      <c r="H214" s="37"/>
      <c r="I214" s="232"/>
      <c r="J214" s="37"/>
      <c r="K214" s="37"/>
      <c r="L214" s="41"/>
      <c r="M214" s="233"/>
      <c r="N214" s="234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142</v>
      </c>
      <c r="AU214" s="14" t="s">
        <v>83</v>
      </c>
    </row>
    <row r="215" s="2" customFormat="1" ht="16.5" customHeight="1">
      <c r="A215" s="35"/>
      <c r="B215" s="36"/>
      <c r="C215" s="216" t="s">
        <v>469</v>
      </c>
      <c r="D215" s="216" t="s">
        <v>136</v>
      </c>
      <c r="E215" s="217" t="s">
        <v>1121</v>
      </c>
      <c r="F215" s="218" t="s">
        <v>1122</v>
      </c>
      <c r="G215" s="219" t="s">
        <v>208</v>
      </c>
      <c r="H215" s="220">
        <v>1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38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140</v>
      </c>
      <c r="AT215" s="228" t="s">
        <v>136</v>
      </c>
      <c r="AU215" s="228" t="s">
        <v>83</v>
      </c>
      <c r="AY215" s="14" t="s">
        <v>134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81</v>
      </c>
      <c r="BK215" s="229">
        <f>ROUND(I215*H215,2)</f>
        <v>0</v>
      </c>
      <c r="BL215" s="14" t="s">
        <v>140</v>
      </c>
      <c r="BM215" s="228" t="s">
        <v>1123</v>
      </c>
    </row>
    <row r="216" s="2" customFormat="1" ht="16.5" customHeight="1">
      <c r="A216" s="35"/>
      <c r="B216" s="36"/>
      <c r="C216" s="216" t="s">
        <v>473</v>
      </c>
      <c r="D216" s="216" t="s">
        <v>136</v>
      </c>
      <c r="E216" s="217" t="s">
        <v>1124</v>
      </c>
      <c r="F216" s="218" t="s">
        <v>1125</v>
      </c>
      <c r="G216" s="219" t="s">
        <v>208</v>
      </c>
      <c r="H216" s="220">
        <v>1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38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140</v>
      </c>
      <c r="AT216" s="228" t="s">
        <v>136</v>
      </c>
      <c r="AU216" s="228" t="s">
        <v>83</v>
      </c>
      <c r="AY216" s="14" t="s">
        <v>134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81</v>
      </c>
      <c r="BK216" s="229">
        <f>ROUND(I216*H216,2)</f>
        <v>0</v>
      </c>
      <c r="BL216" s="14" t="s">
        <v>140</v>
      </c>
      <c r="BM216" s="228" t="s">
        <v>1126</v>
      </c>
    </row>
    <row r="217" s="2" customFormat="1">
      <c r="A217" s="35"/>
      <c r="B217" s="36"/>
      <c r="C217" s="37"/>
      <c r="D217" s="230" t="s">
        <v>142</v>
      </c>
      <c r="E217" s="37"/>
      <c r="F217" s="231" t="s">
        <v>1127</v>
      </c>
      <c r="G217" s="37"/>
      <c r="H217" s="37"/>
      <c r="I217" s="232"/>
      <c r="J217" s="37"/>
      <c r="K217" s="37"/>
      <c r="L217" s="41"/>
      <c r="M217" s="233"/>
      <c r="N217" s="234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142</v>
      </c>
      <c r="AU217" s="14" t="s">
        <v>83</v>
      </c>
    </row>
    <row r="218" s="2" customFormat="1" ht="16.5" customHeight="1">
      <c r="A218" s="35"/>
      <c r="B218" s="36"/>
      <c r="C218" s="216" t="s">
        <v>477</v>
      </c>
      <c r="D218" s="216" t="s">
        <v>136</v>
      </c>
      <c r="E218" s="217" t="s">
        <v>1128</v>
      </c>
      <c r="F218" s="218" t="s">
        <v>1129</v>
      </c>
      <c r="G218" s="219" t="s">
        <v>208</v>
      </c>
      <c r="H218" s="220">
        <v>1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38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140</v>
      </c>
      <c r="AT218" s="228" t="s">
        <v>136</v>
      </c>
      <c r="AU218" s="228" t="s">
        <v>83</v>
      </c>
      <c r="AY218" s="14" t="s">
        <v>134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81</v>
      </c>
      <c r="BK218" s="229">
        <f>ROUND(I218*H218,2)</f>
        <v>0</v>
      </c>
      <c r="BL218" s="14" t="s">
        <v>140</v>
      </c>
      <c r="BM218" s="228" t="s">
        <v>1130</v>
      </c>
    </row>
    <row r="219" s="2" customFormat="1" ht="16.5" customHeight="1">
      <c r="A219" s="35"/>
      <c r="B219" s="36"/>
      <c r="C219" s="216" t="s">
        <v>481</v>
      </c>
      <c r="D219" s="216" t="s">
        <v>136</v>
      </c>
      <c r="E219" s="217" t="s">
        <v>1131</v>
      </c>
      <c r="F219" s="218" t="s">
        <v>1132</v>
      </c>
      <c r="G219" s="219" t="s">
        <v>208</v>
      </c>
      <c r="H219" s="220">
        <v>3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38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140</v>
      </c>
      <c r="AT219" s="228" t="s">
        <v>136</v>
      </c>
      <c r="AU219" s="228" t="s">
        <v>83</v>
      </c>
      <c r="AY219" s="14" t="s">
        <v>134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81</v>
      </c>
      <c r="BK219" s="229">
        <f>ROUND(I219*H219,2)</f>
        <v>0</v>
      </c>
      <c r="BL219" s="14" t="s">
        <v>140</v>
      </c>
      <c r="BM219" s="228" t="s">
        <v>1133</v>
      </c>
    </row>
    <row r="220" s="2" customFormat="1" ht="16.5" customHeight="1">
      <c r="A220" s="35"/>
      <c r="B220" s="36"/>
      <c r="C220" s="216" t="s">
        <v>485</v>
      </c>
      <c r="D220" s="216" t="s">
        <v>136</v>
      </c>
      <c r="E220" s="217" t="s">
        <v>1134</v>
      </c>
      <c r="F220" s="218" t="s">
        <v>1135</v>
      </c>
      <c r="G220" s="219" t="s">
        <v>208</v>
      </c>
      <c r="H220" s="220">
        <v>2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38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140</v>
      </c>
      <c r="AT220" s="228" t="s">
        <v>136</v>
      </c>
      <c r="AU220" s="228" t="s">
        <v>83</v>
      </c>
      <c r="AY220" s="14" t="s">
        <v>134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81</v>
      </c>
      <c r="BK220" s="229">
        <f>ROUND(I220*H220,2)</f>
        <v>0</v>
      </c>
      <c r="BL220" s="14" t="s">
        <v>140</v>
      </c>
      <c r="BM220" s="228" t="s">
        <v>1136</v>
      </c>
    </row>
    <row r="221" s="2" customFormat="1" ht="16.5" customHeight="1">
      <c r="A221" s="35"/>
      <c r="B221" s="36"/>
      <c r="C221" s="216" t="s">
        <v>489</v>
      </c>
      <c r="D221" s="216" t="s">
        <v>136</v>
      </c>
      <c r="E221" s="217" t="s">
        <v>1137</v>
      </c>
      <c r="F221" s="218" t="s">
        <v>1138</v>
      </c>
      <c r="G221" s="219" t="s">
        <v>208</v>
      </c>
      <c r="H221" s="220">
        <v>3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38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140</v>
      </c>
      <c r="AT221" s="228" t="s">
        <v>136</v>
      </c>
      <c r="AU221" s="228" t="s">
        <v>83</v>
      </c>
      <c r="AY221" s="14" t="s">
        <v>134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81</v>
      </c>
      <c r="BK221" s="229">
        <f>ROUND(I221*H221,2)</f>
        <v>0</v>
      </c>
      <c r="BL221" s="14" t="s">
        <v>140</v>
      </c>
      <c r="BM221" s="228" t="s">
        <v>1139</v>
      </c>
    </row>
    <row r="222" s="2" customFormat="1" ht="16.5" customHeight="1">
      <c r="A222" s="35"/>
      <c r="B222" s="36"/>
      <c r="C222" s="216" t="s">
        <v>493</v>
      </c>
      <c r="D222" s="216" t="s">
        <v>136</v>
      </c>
      <c r="E222" s="217" t="s">
        <v>1140</v>
      </c>
      <c r="F222" s="218" t="s">
        <v>1141</v>
      </c>
      <c r="G222" s="219" t="s">
        <v>208</v>
      </c>
      <c r="H222" s="220">
        <v>1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38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140</v>
      </c>
      <c r="AT222" s="228" t="s">
        <v>136</v>
      </c>
      <c r="AU222" s="228" t="s">
        <v>83</v>
      </c>
      <c r="AY222" s="14" t="s">
        <v>134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81</v>
      </c>
      <c r="BK222" s="229">
        <f>ROUND(I222*H222,2)</f>
        <v>0</v>
      </c>
      <c r="BL222" s="14" t="s">
        <v>140</v>
      </c>
      <c r="BM222" s="228" t="s">
        <v>1142</v>
      </c>
    </row>
    <row r="223" s="2" customFormat="1" ht="16.5" customHeight="1">
      <c r="A223" s="35"/>
      <c r="B223" s="36"/>
      <c r="C223" s="216" t="s">
        <v>497</v>
      </c>
      <c r="D223" s="216" t="s">
        <v>136</v>
      </c>
      <c r="E223" s="217" t="s">
        <v>1143</v>
      </c>
      <c r="F223" s="218" t="s">
        <v>1144</v>
      </c>
      <c r="G223" s="219" t="s">
        <v>201</v>
      </c>
      <c r="H223" s="220">
        <v>1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38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140</v>
      </c>
      <c r="AT223" s="228" t="s">
        <v>136</v>
      </c>
      <c r="AU223" s="228" t="s">
        <v>83</v>
      </c>
      <c r="AY223" s="14" t="s">
        <v>134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81</v>
      </c>
      <c r="BK223" s="229">
        <f>ROUND(I223*H223,2)</f>
        <v>0</v>
      </c>
      <c r="BL223" s="14" t="s">
        <v>140</v>
      </c>
      <c r="BM223" s="228" t="s">
        <v>1145</v>
      </c>
    </row>
    <row r="224" s="2" customFormat="1">
      <c r="A224" s="35"/>
      <c r="B224" s="36"/>
      <c r="C224" s="37"/>
      <c r="D224" s="230" t="s">
        <v>142</v>
      </c>
      <c r="E224" s="37"/>
      <c r="F224" s="231" t="s">
        <v>1146</v>
      </c>
      <c r="G224" s="37"/>
      <c r="H224" s="37"/>
      <c r="I224" s="232"/>
      <c r="J224" s="37"/>
      <c r="K224" s="37"/>
      <c r="L224" s="41"/>
      <c r="M224" s="233"/>
      <c r="N224" s="234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142</v>
      </c>
      <c r="AU224" s="14" t="s">
        <v>83</v>
      </c>
    </row>
    <row r="225" s="12" customFormat="1" ht="22.8" customHeight="1">
      <c r="A225" s="12"/>
      <c r="B225" s="200"/>
      <c r="C225" s="201"/>
      <c r="D225" s="202" t="s">
        <v>72</v>
      </c>
      <c r="E225" s="214" t="s">
        <v>96</v>
      </c>
      <c r="F225" s="214" t="s">
        <v>1147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SUM(P226:P235)</f>
        <v>0</v>
      </c>
      <c r="Q225" s="208"/>
      <c r="R225" s="209">
        <f>SUM(R226:R235)</f>
        <v>0</v>
      </c>
      <c r="S225" s="208"/>
      <c r="T225" s="210">
        <f>SUM(T226:T235)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1" t="s">
        <v>81</v>
      </c>
      <c r="AT225" s="212" t="s">
        <v>72</v>
      </c>
      <c r="AU225" s="212" t="s">
        <v>81</v>
      </c>
      <c r="AY225" s="211" t="s">
        <v>134</v>
      </c>
      <c r="BK225" s="213">
        <f>SUM(BK226:BK235)</f>
        <v>0</v>
      </c>
    </row>
    <row r="226" s="2" customFormat="1" ht="16.5" customHeight="1">
      <c r="A226" s="35"/>
      <c r="B226" s="36"/>
      <c r="C226" s="216" t="s">
        <v>501</v>
      </c>
      <c r="D226" s="216" t="s">
        <v>136</v>
      </c>
      <c r="E226" s="217" t="s">
        <v>1148</v>
      </c>
      <c r="F226" s="218" t="s">
        <v>1149</v>
      </c>
      <c r="G226" s="219" t="s">
        <v>345</v>
      </c>
      <c r="H226" s="220">
        <v>20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38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140</v>
      </c>
      <c r="AT226" s="228" t="s">
        <v>136</v>
      </c>
      <c r="AU226" s="228" t="s">
        <v>83</v>
      </c>
      <c r="AY226" s="14" t="s">
        <v>134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81</v>
      </c>
      <c r="BK226" s="229">
        <f>ROUND(I226*H226,2)</f>
        <v>0</v>
      </c>
      <c r="BL226" s="14" t="s">
        <v>140</v>
      </c>
      <c r="BM226" s="228" t="s">
        <v>1150</v>
      </c>
    </row>
    <row r="227" s="2" customFormat="1" ht="16.5" customHeight="1">
      <c r="A227" s="35"/>
      <c r="B227" s="36"/>
      <c r="C227" s="216" t="s">
        <v>505</v>
      </c>
      <c r="D227" s="216" t="s">
        <v>136</v>
      </c>
      <c r="E227" s="217" t="s">
        <v>1151</v>
      </c>
      <c r="F227" s="218" t="s">
        <v>1152</v>
      </c>
      <c r="G227" s="219" t="s">
        <v>345</v>
      </c>
      <c r="H227" s="220">
        <v>10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38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140</v>
      </c>
      <c r="AT227" s="228" t="s">
        <v>136</v>
      </c>
      <c r="AU227" s="228" t="s">
        <v>83</v>
      </c>
      <c r="AY227" s="14" t="s">
        <v>134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81</v>
      </c>
      <c r="BK227" s="229">
        <f>ROUND(I227*H227,2)</f>
        <v>0</v>
      </c>
      <c r="BL227" s="14" t="s">
        <v>140</v>
      </c>
      <c r="BM227" s="228" t="s">
        <v>1153</v>
      </c>
    </row>
    <row r="228" s="2" customFormat="1" ht="16.5" customHeight="1">
      <c r="A228" s="35"/>
      <c r="B228" s="36"/>
      <c r="C228" s="216" t="s">
        <v>507</v>
      </c>
      <c r="D228" s="216" t="s">
        <v>136</v>
      </c>
      <c r="E228" s="217" t="s">
        <v>1154</v>
      </c>
      <c r="F228" s="218" t="s">
        <v>1155</v>
      </c>
      <c r="G228" s="219" t="s">
        <v>201</v>
      </c>
      <c r="H228" s="220">
        <v>1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38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140</v>
      </c>
      <c r="AT228" s="228" t="s">
        <v>136</v>
      </c>
      <c r="AU228" s="228" t="s">
        <v>83</v>
      </c>
      <c r="AY228" s="14" t="s">
        <v>134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81</v>
      </c>
      <c r="BK228" s="229">
        <f>ROUND(I228*H228,2)</f>
        <v>0</v>
      </c>
      <c r="BL228" s="14" t="s">
        <v>140</v>
      </c>
      <c r="BM228" s="228" t="s">
        <v>1156</v>
      </c>
    </row>
    <row r="229" s="2" customFormat="1" ht="16.5" customHeight="1">
      <c r="A229" s="35"/>
      <c r="B229" s="36"/>
      <c r="C229" s="216" t="s">
        <v>511</v>
      </c>
      <c r="D229" s="216" t="s">
        <v>136</v>
      </c>
      <c r="E229" s="217" t="s">
        <v>1157</v>
      </c>
      <c r="F229" s="218" t="s">
        <v>1158</v>
      </c>
      <c r="G229" s="219" t="s">
        <v>345</v>
      </c>
      <c r="H229" s="220">
        <v>30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38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140</v>
      </c>
      <c r="AT229" s="228" t="s">
        <v>136</v>
      </c>
      <c r="AU229" s="228" t="s">
        <v>83</v>
      </c>
      <c r="AY229" s="14" t="s">
        <v>134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81</v>
      </c>
      <c r="BK229" s="229">
        <f>ROUND(I229*H229,2)</f>
        <v>0</v>
      </c>
      <c r="BL229" s="14" t="s">
        <v>140</v>
      </c>
      <c r="BM229" s="228" t="s">
        <v>1159</v>
      </c>
    </row>
    <row r="230" s="2" customFormat="1" ht="16.5" customHeight="1">
      <c r="A230" s="35"/>
      <c r="B230" s="36"/>
      <c r="C230" s="216" t="s">
        <v>515</v>
      </c>
      <c r="D230" s="216" t="s">
        <v>136</v>
      </c>
      <c r="E230" s="217" t="s">
        <v>1160</v>
      </c>
      <c r="F230" s="218" t="s">
        <v>1161</v>
      </c>
      <c r="G230" s="219" t="s">
        <v>345</v>
      </c>
      <c r="H230" s="220">
        <v>5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38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140</v>
      </c>
      <c r="AT230" s="228" t="s">
        <v>136</v>
      </c>
      <c r="AU230" s="228" t="s">
        <v>83</v>
      </c>
      <c r="AY230" s="14" t="s">
        <v>134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81</v>
      </c>
      <c r="BK230" s="229">
        <f>ROUND(I230*H230,2)</f>
        <v>0</v>
      </c>
      <c r="BL230" s="14" t="s">
        <v>140</v>
      </c>
      <c r="BM230" s="228" t="s">
        <v>1162</v>
      </c>
    </row>
    <row r="231" s="2" customFormat="1" ht="16.5" customHeight="1">
      <c r="A231" s="35"/>
      <c r="B231" s="36"/>
      <c r="C231" s="216" t="s">
        <v>519</v>
      </c>
      <c r="D231" s="216" t="s">
        <v>136</v>
      </c>
      <c r="E231" s="217" t="s">
        <v>1163</v>
      </c>
      <c r="F231" s="218" t="s">
        <v>1164</v>
      </c>
      <c r="G231" s="219" t="s">
        <v>345</v>
      </c>
      <c r="H231" s="220">
        <v>25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38</v>
      </c>
      <c r="O231" s="88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140</v>
      </c>
      <c r="AT231" s="228" t="s">
        <v>136</v>
      </c>
      <c r="AU231" s="228" t="s">
        <v>83</v>
      </c>
      <c r="AY231" s="14" t="s">
        <v>134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81</v>
      </c>
      <c r="BK231" s="229">
        <f>ROUND(I231*H231,2)</f>
        <v>0</v>
      </c>
      <c r="BL231" s="14" t="s">
        <v>140</v>
      </c>
      <c r="BM231" s="228" t="s">
        <v>1165</v>
      </c>
    </row>
    <row r="232" s="2" customFormat="1" ht="16.5" customHeight="1">
      <c r="A232" s="35"/>
      <c r="B232" s="36"/>
      <c r="C232" s="216" t="s">
        <v>523</v>
      </c>
      <c r="D232" s="216" t="s">
        <v>136</v>
      </c>
      <c r="E232" s="217" t="s">
        <v>1166</v>
      </c>
      <c r="F232" s="218" t="s">
        <v>1167</v>
      </c>
      <c r="G232" s="219" t="s">
        <v>201</v>
      </c>
      <c r="H232" s="220">
        <v>1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38</v>
      </c>
      <c r="O232" s="88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140</v>
      </c>
      <c r="AT232" s="228" t="s">
        <v>136</v>
      </c>
      <c r="AU232" s="228" t="s">
        <v>83</v>
      </c>
      <c r="AY232" s="14" t="s">
        <v>134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81</v>
      </c>
      <c r="BK232" s="229">
        <f>ROUND(I232*H232,2)</f>
        <v>0</v>
      </c>
      <c r="BL232" s="14" t="s">
        <v>140</v>
      </c>
      <c r="BM232" s="228" t="s">
        <v>1168</v>
      </c>
    </row>
    <row r="233" s="2" customFormat="1" ht="16.5" customHeight="1">
      <c r="A233" s="35"/>
      <c r="B233" s="36"/>
      <c r="C233" s="216" t="s">
        <v>527</v>
      </c>
      <c r="D233" s="216" t="s">
        <v>136</v>
      </c>
      <c r="E233" s="217" t="s">
        <v>1169</v>
      </c>
      <c r="F233" s="218" t="s">
        <v>1170</v>
      </c>
      <c r="G233" s="219" t="s">
        <v>208</v>
      </c>
      <c r="H233" s="220">
        <v>50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38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140</v>
      </c>
      <c r="AT233" s="228" t="s">
        <v>136</v>
      </c>
      <c r="AU233" s="228" t="s">
        <v>83</v>
      </c>
      <c r="AY233" s="14" t="s">
        <v>134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81</v>
      </c>
      <c r="BK233" s="229">
        <f>ROUND(I233*H233,2)</f>
        <v>0</v>
      </c>
      <c r="BL233" s="14" t="s">
        <v>140</v>
      </c>
      <c r="BM233" s="228" t="s">
        <v>1171</v>
      </c>
    </row>
    <row r="234" s="2" customFormat="1" ht="16.5" customHeight="1">
      <c r="A234" s="35"/>
      <c r="B234" s="36"/>
      <c r="C234" s="216" t="s">
        <v>531</v>
      </c>
      <c r="D234" s="216" t="s">
        <v>136</v>
      </c>
      <c r="E234" s="217" t="s">
        <v>1172</v>
      </c>
      <c r="F234" s="218" t="s">
        <v>1173</v>
      </c>
      <c r="G234" s="219" t="s">
        <v>201</v>
      </c>
      <c r="H234" s="220">
        <v>1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38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140</v>
      </c>
      <c r="AT234" s="228" t="s">
        <v>136</v>
      </c>
      <c r="AU234" s="228" t="s">
        <v>83</v>
      </c>
      <c r="AY234" s="14" t="s">
        <v>134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81</v>
      </c>
      <c r="BK234" s="229">
        <f>ROUND(I234*H234,2)</f>
        <v>0</v>
      </c>
      <c r="BL234" s="14" t="s">
        <v>140</v>
      </c>
      <c r="BM234" s="228" t="s">
        <v>1174</v>
      </c>
    </row>
    <row r="235" s="2" customFormat="1">
      <c r="A235" s="35"/>
      <c r="B235" s="36"/>
      <c r="C235" s="37"/>
      <c r="D235" s="230" t="s">
        <v>142</v>
      </c>
      <c r="E235" s="37"/>
      <c r="F235" s="231" t="s">
        <v>1175</v>
      </c>
      <c r="G235" s="37"/>
      <c r="H235" s="37"/>
      <c r="I235" s="232"/>
      <c r="J235" s="37"/>
      <c r="K235" s="37"/>
      <c r="L235" s="41"/>
      <c r="M235" s="233"/>
      <c r="N235" s="234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142</v>
      </c>
      <c r="AU235" s="14" t="s">
        <v>83</v>
      </c>
    </row>
    <row r="236" s="12" customFormat="1" ht="22.8" customHeight="1">
      <c r="A236" s="12"/>
      <c r="B236" s="200"/>
      <c r="C236" s="201"/>
      <c r="D236" s="202" t="s">
        <v>72</v>
      </c>
      <c r="E236" s="214" t="s">
        <v>99</v>
      </c>
      <c r="F236" s="214" t="s">
        <v>1176</v>
      </c>
      <c r="G236" s="201"/>
      <c r="H236" s="201"/>
      <c r="I236" s="204"/>
      <c r="J236" s="215">
        <f>BK236</f>
        <v>0</v>
      </c>
      <c r="K236" s="201"/>
      <c r="L236" s="206"/>
      <c r="M236" s="207"/>
      <c r="N236" s="208"/>
      <c r="O236" s="208"/>
      <c r="P236" s="209">
        <f>SUM(P237:P250)</f>
        <v>0</v>
      </c>
      <c r="Q236" s="208"/>
      <c r="R236" s="209">
        <f>SUM(R237:R250)</f>
        <v>0</v>
      </c>
      <c r="S236" s="208"/>
      <c r="T236" s="210">
        <f>SUM(T237:T250)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1" t="s">
        <v>81</v>
      </c>
      <c r="AT236" s="212" t="s">
        <v>72</v>
      </c>
      <c r="AU236" s="212" t="s">
        <v>81</v>
      </c>
      <c r="AY236" s="211" t="s">
        <v>134</v>
      </c>
      <c r="BK236" s="213">
        <f>SUM(BK237:BK250)</f>
        <v>0</v>
      </c>
    </row>
    <row r="237" s="2" customFormat="1" ht="16.5" customHeight="1">
      <c r="A237" s="35"/>
      <c r="B237" s="36"/>
      <c r="C237" s="216" t="s">
        <v>555</v>
      </c>
      <c r="D237" s="216" t="s">
        <v>136</v>
      </c>
      <c r="E237" s="217" t="s">
        <v>1177</v>
      </c>
      <c r="F237" s="218" t="s">
        <v>1178</v>
      </c>
      <c r="G237" s="219" t="s">
        <v>1179</v>
      </c>
      <c r="H237" s="220">
        <v>32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38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140</v>
      </c>
      <c r="AT237" s="228" t="s">
        <v>136</v>
      </c>
      <c r="AU237" s="228" t="s">
        <v>83</v>
      </c>
      <c r="AY237" s="14" t="s">
        <v>134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81</v>
      </c>
      <c r="BK237" s="229">
        <f>ROUND(I237*H237,2)</f>
        <v>0</v>
      </c>
      <c r="BL237" s="14" t="s">
        <v>140</v>
      </c>
      <c r="BM237" s="228" t="s">
        <v>1180</v>
      </c>
    </row>
    <row r="238" s="2" customFormat="1">
      <c r="A238" s="35"/>
      <c r="B238" s="36"/>
      <c r="C238" s="37"/>
      <c r="D238" s="230" t="s">
        <v>142</v>
      </c>
      <c r="E238" s="37"/>
      <c r="F238" s="231" t="s">
        <v>1181</v>
      </c>
      <c r="G238" s="37"/>
      <c r="H238" s="37"/>
      <c r="I238" s="232"/>
      <c r="J238" s="37"/>
      <c r="K238" s="37"/>
      <c r="L238" s="41"/>
      <c r="M238" s="233"/>
      <c r="N238" s="234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142</v>
      </c>
      <c r="AU238" s="14" t="s">
        <v>83</v>
      </c>
    </row>
    <row r="239" s="2" customFormat="1" ht="16.5" customHeight="1">
      <c r="A239" s="35"/>
      <c r="B239" s="36"/>
      <c r="C239" s="216" t="s">
        <v>559</v>
      </c>
      <c r="D239" s="216" t="s">
        <v>136</v>
      </c>
      <c r="E239" s="217" t="s">
        <v>1182</v>
      </c>
      <c r="F239" s="218" t="s">
        <v>1183</v>
      </c>
      <c r="G239" s="219" t="s">
        <v>1179</v>
      </c>
      <c r="H239" s="220">
        <v>40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38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140</v>
      </c>
      <c r="AT239" s="228" t="s">
        <v>136</v>
      </c>
      <c r="AU239" s="228" t="s">
        <v>83</v>
      </c>
      <c r="AY239" s="14" t="s">
        <v>134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81</v>
      </c>
      <c r="BK239" s="229">
        <f>ROUND(I239*H239,2)</f>
        <v>0</v>
      </c>
      <c r="BL239" s="14" t="s">
        <v>140</v>
      </c>
      <c r="BM239" s="228" t="s">
        <v>1184</v>
      </c>
    </row>
    <row r="240" s="2" customFormat="1" ht="16.5" customHeight="1">
      <c r="A240" s="35"/>
      <c r="B240" s="36"/>
      <c r="C240" s="216" t="s">
        <v>563</v>
      </c>
      <c r="D240" s="216" t="s">
        <v>136</v>
      </c>
      <c r="E240" s="217" t="s">
        <v>1185</v>
      </c>
      <c r="F240" s="218" t="s">
        <v>1186</v>
      </c>
      <c r="G240" s="219" t="s">
        <v>1179</v>
      </c>
      <c r="H240" s="220">
        <v>40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38</v>
      </c>
      <c r="O240" s="88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140</v>
      </c>
      <c r="AT240" s="228" t="s">
        <v>136</v>
      </c>
      <c r="AU240" s="228" t="s">
        <v>83</v>
      </c>
      <c r="AY240" s="14" t="s">
        <v>134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81</v>
      </c>
      <c r="BK240" s="229">
        <f>ROUND(I240*H240,2)</f>
        <v>0</v>
      </c>
      <c r="BL240" s="14" t="s">
        <v>140</v>
      </c>
      <c r="BM240" s="228" t="s">
        <v>1187</v>
      </c>
    </row>
    <row r="241" s="2" customFormat="1" ht="16.5" customHeight="1">
      <c r="A241" s="35"/>
      <c r="B241" s="36"/>
      <c r="C241" s="216" t="s">
        <v>567</v>
      </c>
      <c r="D241" s="216" t="s">
        <v>136</v>
      </c>
      <c r="E241" s="217" t="s">
        <v>1188</v>
      </c>
      <c r="F241" s="218" t="s">
        <v>1189</v>
      </c>
      <c r="G241" s="219" t="s">
        <v>1179</v>
      </c>
      <c r="H241" s="220">
        <v>16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38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140</v>
      </c>
      <c r="AT241" s="228" t="s">
        <v>136</v>
      </c>
      <c r="AU241" s="228" t="s">
        <v>83</v>
      </c>
      <c r="AY241" s="14" t="s">
        <v>134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81</v>
      </c>
      <c r="BK241" s="229">
        <f>ROUND(I241*H241,2)</f>
        <v>0</v>
      </c>
      <c r="BL241" s="14" t="s">
        <v>140</v>
      </c>
      <c r="BM241" s="228" t="s">
        <v>1190</v>
      </c>
    </row>
    <row r="242" s="2" customFormat="1">
      <c r="A242" s="35"/>
      <c r="B242" s="36"/>
      <c r="C242" s="37"/>
      <c r="D242" s="230" t="s">
        <v>142</v>
      </c>
      <c r="E242" s="37"/>
      <c r="F242" s="231" t="s">
        <v>1191</v>
      </c>
      <c r="G242" s="37"/>
      <c r="H242" s="37"/>
      <c r="I242" s="232"/>
      <c r="J242" s="37"/>
      <c r="K242" s="37"/>
      <c r="L242" s="41"/>
      <c r="M242" s="233"/>
      <c r="N242" s="234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142</v>
      </c>
      <c r="AU242" s="14" t="s">
        <v>83</v>
      </c>
    </row>
    <row r="243" s="2" customFormat="1" ht="16.5" customHeight="1">
      <c r="A243" s="35"/>
      <c r="B243" s="36"/>
      <c r="C243" s="216" t="s">
        <v>535</v>
      </c>
      <c r="D243" s="216" t="s">
        <v>136</v>
      </c>
      <c r="E243" s="217" t="s">
        <v>1192</v>
      </c>
      <c r="F243" s="218" t="s">
        <v>1193</v>
      </c>
      <c r="G243" s="219" t="s">
        <v>201</v>
      </c>
      <c r="H243" s="220">
        <v>1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38</v>
      </c>
      <c r="O243" s="88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140</v>
      </c>
      <c r="AT243" s="228" t="s">
        <v>136</v>
      </c>
      <c r="AU243" s="228" t="s">
        <v>83</v>
      </c>
      <c r="AY243" s="14" t="s">
        <v>134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81</v>
      </c>
      <c r="BK243" s="229">
        <f>ROUND(I243*H243,2)</f>
        <v>0</v>
      </c>
      <c r="BL243" s="14" t="s">
        <v>140</v>
      </c>
      <c r="BM243" s="228" t="s">
        <v>1194</v>
      </c>
    </row>
    <row r="244" s="2" customFormat="1" ht="16.5" customHeight="1">
      <c r="A244" s="35"/>
      <c r="B244" s="36"/>
      <c r="C244" s="216" t="s">
        <v>539</v>
      </c>
      <c r="D244" s="216" t="s">
        <v>136</v>
      </c>
      <c r="E244" s="217" t="s">
        <v>1195</v>
      </c>
      <c r="F244" s="218" t="s">
        <v>1196</v>
      </c>
      <c r="G244" s="219" t="s">
        <v>201</v>
      </c>
      <c r="H244" s="220">
        <v>1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38</v>
      </c>
      <c r="O244" s="88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140</v>
      </c>
      <c r="AT244" s="228" t="s">
        <v>136</v>
      </c>
      <c r="AU244" s="228" t="s">
        <v>83</v>
      </c>
      <c r="AY244" s="14" t="s">
        <v>134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81</v>
      </c>
      <c r="BK244" s="229">
        <f>ROUND(I244*H244,2)</f>
        <v>0</v>
      </c>
      <c r="BL244" s="14" t="s">
        <v>140</v>
      </c>
      <c r="BM244" s="228" t="s">
        <v>1197</v>
      </c>
    </row>
    <row r="245" s="2" customFormat="1">
      <c r="A245" s="35"/>
      <c r="B245" s="36"/>
      <c r="C245" s="37"/>
      <c r="D245" s="230" t="s">
        <v>142</v>
      </c>
      <c r="E245" s="37"/>
      <c r="F245" s="231" t="s">
        <v>1198</v>
      </c>
      <c r="G245" s="37"/>
      <c r="H245" s="37"/>
      <c r="I245" s="232"/>
      <c r="J245" s="37"/>
      <c r="K245" s="37"/>
      <c r="L245" s="41"/>
      <c r="M245" s="233"/>
      <c r="N245" s="234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142</v>
      </c>
      <c r="AU245" s="14" t="s">
        <v>83</v>
      </c>
    </row>
    <row r="246" s="2" customFormat="1" ht="16.5" customHeight="1">
      <c r="A246" s="35"/>
      <c r="B246" s="36"/>
      <c r="C246" s="216" t="s">
        <v>543</v>
      </c>
      <c r="D246" s="216" t="s">
        <v>136</v>
      </c>
      <c r="E246" s="217" t="s">
        <v>1199</v>
      </c>
      <c r="F246" s="218" t="s">
        <v>1200</v>
      </c>
      <c r="G246" s="219" t="s">
        <v>1179</v>
      </c>
      <c r="H246" s="220">
        <v>160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38</v>
      </c>
      <c r="O246" s="88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140</v>
      </c>
      <c r="AT246" s="228" t="s">
        <v>136</v>
      </c>
      <c r="AU246" s="228" t="s">
        <v>83</v>
      </c>
      <c r="AY246" s="14" t="s">
        <v>134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81</v>
      </c>
      <c r="BK246" s="229">
        <f>ROUND(I246*H246,2)</f>
        <v>0</v>
      </c>
      <c r="BL246" s="14" t="s">
        <v>140</v>
      </c>
      <c r="BM246" s="228" t="s">
        <v>1201</v>
      </c>
    </row>
    <row r="247" s="2" customFormat="1">
      <c r="A247" s="35"/>
      <c r="B247" s="36"/>
      <c r="C247" s="37"/>
      <c r="D247" s="230" t="s">
        <v>142</v>
      </c>
      <c r="E247" s="37"/>
      <c r="F247" s="231" t="s">
        <v>1202</v>
      </c>
      <c r="G247" s="37"/>
      <c r="H247" s="37"/>
      <c r="I247" s="232"/>
      <c r="J247" s="37"/>
      <c r="K247" s="37"/>
      <c r="L247" s="41"/>
      <c r="M247" s="233"/>
      <c r="N247" s="234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142</v>
      </c>
      <c r="AU247" s="14" t="s">
        <v>83</v>
      </c>
    </row>
    <row r="248" s="2" customFormat="1" ht="16.5" customHeight="1">
      <c r="A248" s="35"/>
      <c r="B248" s="36"/>
      <c r="C248" s="216" t="s">
        <v>547</v>
      </c>
      <c r="D248" s="216" t="s">
        <v>136</v>
      </c>
      <c r="E248" s="217" t="s">
        <v>1203</v>
      </c>
      <c r="F248" s="218" t="s">
        <v>1204</v>
      </c>
      <c r="G248" s="219" t="s">
        <v>1179</v>
      </c>
      <c r="H248" s="220">
        <v>128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38</v>
      </c>
      <c r="O248" s="88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140</v>
      </c>
      <c r="AT248" s="228" t="s">
        <v>136</v>
      </c>
      <c r="AU248" s="228" t="s">
        <v>83</v>
      </c>
      <c r="AY248" s="14" t="s">
        <v>134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81</v>
      </c>
      <c r="BK248" s="229">
        <f>ROUND(I248*H248,2)</f>
        <v>0</v>
      </c>
      <c r="BL248" s="14" t="s">
        <v>140</v>
      </c>
      <c r="BM248" s="228" t="s">
        <v>1205</v>
      </c>
    </row>
    <row r="249" s="2" customFormat="1" ht="16.5" customHeight="1">
      <c r="A249" s="35"/>
      <c r="B249" s="36"/>
      <c r="C249" s="216" t="s">
        <v>551</v>
      </c>
      <c r="D249" s="216" t="s">
        <v>136</v>
      </c>
      <c r="E249" s="217" t="s">
        <v>1206</v>
      </c>
      <c r="F249" s="218" t="s">
        <v>1207</v>
      </c>
      <c r="G249" s="219" t="s">
        <v>1179</v>
      </c>
      <c r="H249" s="220">
        <v>8</v>
      </c>
      <c r="I249" s="221"/>
      <c r="J249" s="222">
        <f>ROUND(I249*H249,2)</f>
        <v>0</v>
      </c>
      <c r="K249" s="223"/>
      <c r="L249" s="41"/>
      <c r="M249" s="224" t="s">
        <v>1</v>
      </c>
      <c r="N249" s="225" t="s">
        <v>38</v>
      </c>
      <c r="O249" s="88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140</v>
      </c>
      <c r="AT249" s="228" t="s">
        <v>136</v>
      </c>
      <c r="AU249" s="228" t="s">
        <v>83</v>
      </c>
      <c r="AY249" s="14" t="s">
        <v>134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81</v>
      </c>
      <c r="BK249" s="229">
        <f>ROUND(I249*H249,2)</f>
        <v>0</v>
      </c>
      <c r="BL249" s="14" t="s">
        <v>140</v>
      </c>
      <c r="BM249" s="228" t="s">
        <v>1208</v>
      </c>
    </row>
    <row r="250" s="2" customFormat="1">
      <c r="A250" s="35"/>
      <c r="B250" s="36"/>
      <c r="C250" s="37"/>
      <c r="D250" s="230" t="s">
        <v>142</v>
      </c>
      <c r="E250" s="37"/>
      <c r="F250" s="231" t="s">
        <v>1209</v>
      </c>
      <c r="G250" s="37"/>
      <c r="H250" s="37"/>
      <c r="I250" s="232"/>
      <c r="J250" s="37"/>
      <c r="K250" s="37"/>
      <c r="L250" s="41"/>
      <c r="M250" s="246"/>
      <c r="N250" s="247"/>
      <c r="O250" s="248"/>
      <c r="P250" s="248"/>
      <c r="Q250" s="248"/>
      <c r="R250" s="248"/>
      <c r="S250" s="248"/>
      <c r="T250" s="24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142</v>
      </c>
      <c r="AU250" s="14" t="s">
        <v>83</v>
      </c>
    </row>
    <row r="251" s="2" customFormat="1" ht="6.96" customHeight="1">
      <c r="A251" s="35"/>
      <c r="B251" s="63"/>
      <c r="C251" s="64"/>
      <c r="D251" s="64"/>
      <c r="E251" s="64"/>
      <c r="F251" s="64"/>
      <c r="G251" s="64"/>
      <c r="H251" s="64"/>
      <c r="I251" s="64"/>
      <c r="J251" s="64"/>
      <c r="K251" s="64"/>
      <c r="L251" s="41"/>
      <c r="M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</row>
  </sheetData>
  <sheetProtection sheet="1" autoFilter="0" formatColumns="0" formatRows="0" objects="1" scenarios="1" spinCount="100000" saltValue="RkK2u+T8QFY2uPlb7Ouhj980mhuaQ+VT+2UMlZiwgXDiX4CG37w7QOQiWo6bfyE5Ydf+axVRXKYFSv8KLepXRg==" hashValue="M0o6DpheXSpHlW8B7Zhdx2GR50vfF0Ne3cN0uwcr7ZuKmFqW11L0u5G3crX0bc1FW3/yRk58Uu5gCEo0AkMSDg==" algorithmName="SHA-512" password="CC17"/>
  <autoFilter ref="C123:K25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102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PK_Varnsdorf_Střelecká 1800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1210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11. 6. 2024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ROUND((SUM(BE120:BE146)),  2)</f>
        <v>0</v>
      </c>
      <c r="G33" s="35"/>
      <c r="H33" s="35"/>
      <c r="I33" s="152">
        <v>0.20999999999999999</v>
      </c>
      <c r="J33" s="151">
        <f>ROUND(((SUM(BE120:BE146))*I33),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ROUND((SUM(BF120:BF146)),  2)</f>
        <v>0</v>
      </c>
      <c r="G34" s="35"/>
      <c r="H34" s="35"/>
      <c r="I34" s="152">
        <v>0.12</v>
      </c>
      <c r="J34" s="151">
        <f>ROUND(((SUM(BF120:BF146))*I34),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ROUND((SUM(BG120:BG146)),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ROUND((SUM(BH120:BH146)),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ROUND((SUM(BI120:BI146)),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PK_Varnsdorf_Střelecká 1800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04 - Plyn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106</v>
      </c>
      <c r="D94" s="173"/>
      <c r="E94" s="173"/>
      <c r="F94" s="173"/>
      <c r="G94" s="173"/>
      <c r="H94" s="173"/>
      <c r="I94" s="173"/>
      <c r="J94" s="174" t="s">
        <v>107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108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109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1211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1212</v>
      </c>
      <c r="E99" s="179"/>
      <c r="F99" s="179"/>
      <c r="G99" s="179"/>
      <c r="H99" s="179"/>
      <c r="I99" s="179"/>
      <c r="J99" s="180">
        <f>J138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1213</v>
      </c>
      <c r="E100" s="185"/>
      <c r="F100" s="185"/>
      <c r="G100" s="185"/>
      <c r="H100" s="185"/>
      <c r="I100" s="185"/>
      <c r="J100" s="186">
        <f>J139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120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Rekonstrukce PK_Varnsdorf_Střelecká 1800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04 - Plyn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11. 6. 2024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121</v>
      </c>
      <c r="D119" s="191" t="s">
        <v>58</v>
      </c>
      <c r="E119" s="191" t="s">
        <v>54</v>
      </c>
      <c r="F119" s="191" t="s">
        <v>55</v>
      </c>
      <c r="G119" s="191" t="s">
        <v>122</v>
      </c>
      <c r="H119" s="191" t="s">
        <v>123</v>
      </c>
      <c r="I119" s="191" t="s">
        <v>124</v>
      </c>
      <c r="J119" s="192" t="s">
        <v>107</v>
      </c>
      <c r="K119" s="193" t="s">
        <v>125</v>
      </c>
      <c r="L119" s="194"/>
      <c r="M119" s="97" t="s">
        <v>1</v>
      </c>
      <c r="N119" s="98" t="s">
        <v>37</v>
      </c>
      <c r="O119" s="98" t="s">
        <v>126</v>
      </c>
      <c r="P119" s="98" t="s">
        <v>127</v>
      </c>
      <c r="Q119" s="98" t="s">
        <v>128</v>
      </c>
      <c r="R119" s="98" t="s">
        <v>129</v>
      </c>
      <c r="S119" s="98" t="s">
        <v>130</v>
      </c>
      <c r="T119" s="99" t="s">
        <v>131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132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P121+P138</f>
        <v>0</v>
      </c>
      <c r="Q120" s="101"/>
      <c r="R120" s="197">
        <f>R121+R138</f>
        <v>0.15234</v>
      </c>
      <c r="S120" s="101"/>
      <c r="T120" s="198">
        <f>T121+T138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109</v>
      </c>
      <c r="BK120" s="199">
        <f>BK121+BK138</f>
        <v>0</v>
      </c>
    </row>
    <row r="121" s="12" customFormat="1" ht="25.92" customHeight="1">
      <c r="A121" s="12"/>
      <c r="B121" s="200"/>
      <c r="C121" s="201"/>
      <c r="D121" s="202" t="s">
        <v>72</v>
      </c>
      <c r="E121" s="203" t="s">
        <v>338</v>
      </c>
      <c r="F121" s="203" t="s">
        <v>339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</f>
        <v>0</v>
      </c>
      <c r="Q121" s="208"/>
      <c r="R121" s="209">
        <f>R122</f>
        <v>0.15234</v>
      </c>
      <c r="S121" s="208"/>
      <c r="T121" s="21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83</v>
      </c>
      <c r="AT121" s="212" t="s">
        <v>72</v>
      </c>
      <c r="AU121" s="212" t="s">
        <v>73</v>
      </c>
      <c r="AY121" s="211" t="s">
        <v>134</v>
      </c>
      <c r="BK121" s="213">
        <f>BK122</f>
        <v>0</v>
      </c>
    </row>
    <row r="122" s="12" customFormat="1" ht="22.8" customHeight="1">
      <c r="A122" s="12"/>
      <c r="B122" s="200"/>
      <c r="C122" s="201"/>
      <c r="D122" s="202" t="s">
        <v>72</v>
      </c>
      <c r="E122" s="214" t="s">
        <v>1214</v>
      </c>
      <c r="F122" s="214" t="s">
        <v>1215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SUM(P123:P137)</f>
        <v>0</v>
      </c>
      <c r="Q122" s="208"/>
      <c r="R122" s="209">
        <f>SUM(R123:R137)</f>
        <v>0.15234</v>
      </c>
      <c r="S122" s="208"/>
      <c r="T122" s="210">
        <f>SUM(T123:T137)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72</v>
      </c>
      <c r="AU122" s="212" t="s">
        <v>81</v>
      </c>
      <c r="AY122" s="211" t="s">
        <v>134</v>
      </c>
      <c r="BK122" s="213">
        <f>SUM(BK123:BK137)</f>
        <v>0</v>
      </c>
    </row>
    <row r="123" s="2" customFormat="1" ht="24.15" customHeight="1">
      <c r="A123" s="35"/>
      <c r="B123" s="36"/>
      <c r="C123" s="216" t="s">
        <v>253</v>
      </c>
      <c r="D123" s="216" t="s">
        <v>136</v>
      </c>
      <c r="E123" s="217" t="s">
        <v>1216</v>
      </c>
      <c r="F123" s="218" t="s">
        <v>1217</v>
      </c>
      <c r="G123" s="219" t="s">
        <v>345</v>
      </c>
      <c r="H123" s="220">
        <v>4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0.00147</v>
      </c>
      <c r="R123" s="226">
        <f>Q123*H123</f>
        <v>0.0058799999999999998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161</v>
      </c>
      <c r="AT123" s="228" t="s">
        <v>136</v>
      </c>
      <c r="AU123" s="228" t="s">
        <v>83</v>
      </c>
      <c r="AY123" s="14" t="s">
        <v>134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161</v>
      </c>
      <c r="BM123" s="228" t="s">
        <v>1218</v>
      </c>
    </row>
    <row r="124" s="2" customFormat="1" ht="24.15" customHeight="1">
      <c r="A124" s="35"/>
      <c r="B124" s="36"/>
      <c r="C124" s="216" t="s">
        <v>247</v>
      </c>
      <c r="D124" s="216" t="s">
        <v>136</v>
      </c>
      <c r="E124" s="217" t="s">
        <v>1219</v>
      </c>
      <c r="F124" s="218" t="s">
        <v>1220</v>
      </c>
      <c r="G124" s="219" t="s">
        <v>345</v>
      </c>
      <c r="H124" s="220">
        <v>16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38</v>
      </c>
      <c r="O124" s="88"/>
      <c r="P124" s="226">
        <f>O124*H124</f>
        <v>0</v>
      </c>
      <c r="Q124" s="226">
        <v>0.0018500000000000001</v>
      </c>
      <c r="R124" s="226">
        <f>Q124*H124</f>
        <v>0.029600000000000001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161</v>
      </c>
      <c r="AT124" s="228" t="s">
        <v>136</v>
      </c>
      <c r="AU124" s="228" t="s">
        <v>83</v>
      </c>
      <c r="AY124" s="14" t="s">
        <v>134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161</v>
      </c>
      <c r="BM124" s="228" t="s">
        <v>1221</v>
      </c>
    </row>
    <row r="125" s="2" customFormat="1" ht="24.15" customHeight="1">
      <c r="A125" s="35"/>
      <c r="B125" s="36"/>
      <c r="C125" s="216" t="s">
        <v>250</v>
      </c>
      <c r="D125" s="216" t="s">
        <v>136</v>
      </c>
      <c r="E125" s="217" t="s">
        <v>1222</v>
      </c>
      <c r="F125" s="218" t="s">
        <v>1223</v>
      </c>
      <c r="G125" s="219" t="s">
        <v>345</v>
      </c>
      <c r="H125" s="220">
        <v>4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0.00348</v>
      </c>
      <c r="R125" s="226">
        <f>Q125*H125</f>
        <v>0.01392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161</v>
      </c>
      <c r="AT125" s="228" t="s">
        <v>136</v>
      </c>
      <c r="AU125" s="228" t="s">
        <v>83</v>
      </c>
      <c r="AY125" s="14" t="s">
        <v>134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161</v>
      </c>
      <c r="BM125" s="228" t="s">
        <v>1224</v>
      </c>
    </row>
    <row r="126" s="2" customFormat="1" ht="24.15" customHeight="1">
      <c r="A126" s="35"/>
      <c r="B126" s="36"/>
      <c r="C126" s="216" t="s">
        <v>244</v>
      </c>
      <c r="D126" s="216" t="s">
        <v>136</v>
      </c>
      <c r="E126" s="217" t="s">
        <v>1225</v>
      </c>
      <c r="F126" s="218" t="s">
        <v>1226</v>
      </c>
      <c r="G126" s="219" t="s">
        <v>345</v>
      </c>
      <c r="H126" s="220">
        <v>16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0.00396</v>
      </c>
      <c r="R126" s="226">
        <f>Q126*H126</f>
        <v>0.06336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161</v>
      </c>
      <c r="AT126" s="228" t="s">
        <v>136</v>
      </c>
      <c r="AU126" s="228" t="s">
        <v>83</v>
      </c>
      <c r="AY126" s="14" t="s">
        <v>134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161</v>
      </c>
      <c r="BM126" s="228" t="s">
        <v>1227</v>
      </c>
    </row>
    <row r="127" s="2" customFormat="1" ht="21.75" customHeight="1">
      <c r="A127" s="35"/>
      <c r="B127" s="36"/>
      <c r="C127" s="216" t="s">
        <v>225</v>
      </c>
      <c r="D127" s="216" t="s">
        <v>136</v>
      </c>
      <c r="E127" s="217" t="s">
        <v>1228</v>
      </c>
      <c r="F127" s="218" t="s">
        <v>1229</v>
      </c>
      <c r="G127" s="219" t="s">
        <v>139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0.00018000000000000001</v>
      </c>
      <c r="R127" s="226">
        <f>Q127*H127</f>
        <v>0.00018000000000000001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161</v>
      </c>
      <c r="AT127" s="228" t="s">
        <v>136</v>
      </c>
      <c r="AU127" s="228" t="s">
        <v>83</v>
      </c>
      <c r="AY127" s="14" t="s">
        <v>134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161</v>
      </c>
      <c r="BM127" s="228" t="s">
        <v>1230</v>
      </c>
    </row>
    <row r="128" s="2" customFormat="1" ht="24.15" customHeight="1">
      <c r="A128" s="35"/>
      <c r="B128" s="36"/>
      <c r="C128" s="216" t="s">
        <v>217</v>
      </c>
      <c r="D128" s="216" t="s">
        <v>136</v>
      </c>
      <c r="E128" s="217" t="s">
        <v>1231</v>
      </c>
      <c r="F128" s="218" t="s">
        <v>1232</v>
      </c>
      <c r="G128" s="219" t="s">
        <v>139</v>
      </c>
      <c r="H128" s="220">
        <v>4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0.00024000000000000001</v>
      </c>
      <c r="R128" s="226">
        <f>Q128*H128</f>
        <v>0.00096000000000000002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161</v>
      </c>
      <c r="AT128" s="228" t="s">
        <v>136</v>
      </c>
      <c r="AU128" s="228" t="s">
        <v>83</v>
      </c>
      <c r="AY128" s="14" t="s">
        <v>134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161</v>
      </c>
      <c r="BM128" s="228" t="s">
        <v>1233</v>
      </c>
    </row>
    <row r="129" s="2" customFormat="1" ht="24.15" customHeight="1">
      <c r="A129" s="35"/>
      <c r="B129" s="36"/>
      <c r="C129" s="216" t="s">
        <v>161</v>
      </c>
      <c r="D129" s="216" t="s">
        <v>136</v>
      </c>
      <c r="E129" s="217" t="s">
        <v>1234</v>
      </c>
      <c r="F129" s="218" t="s">
        <v>1235</v>
      </c>
      <c r="G129" s="219" t="s">
        <v>139</v>
      </c>
      <c r="H129" s="220">
        <v>4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0.00088000000000000003</v>
      </c>
      <c r="R129" s="226">
        <f>Q129*H129</f>
        <v>0.0035200000000000001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161</v>
      </c>
      <c r="AT129" s="228" t="s">
        <v>136</v>
      </c>
      <c r="AU129" s="228" t="s">
        <v>83</v>
      </c>
      <c r="AY129" s="14" t="s">
        <v>134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161</v>
      </c>
      <c r="BM129" s="228" t="s">
        <v>1236</v>
      </c>
    </row>
    <row r="130" s="2" customFormat="1" ht="24.15" customHeight="1">
      <c r="A130" s="35"/>
      <c r="B130" s="36"/>
      <c r="C130" s="216" t="s">
        <v>236</v>
      </c>
      <c r="D130" s="216" t="s">
        <v>136</v>
      </c>
      <c r="E130" s="217" t="s">
        <v>1237</v>
      </c>
      <c r="F130" s="218" t="s">
        <v>1238</v>
      </c>
      <c r="G130" s="219" t="s">
        <v>139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0.0020799999999999998</v>
      </c>
      <c r="R130" s="226">
        <f>Q130*H130</f>
        <v>0.0020799999999999998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161</v>
      </c>
      <c r="AT130" s="228" t="s">
        <v>136</v>
      </c>
      <c r="AU130" s="228" t="s">
        <v>83</v>
      </c>
      <c r="AY130" s="14" t="s">
        <v>134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161</v>
      </c>
      <c r="BM130" s="228" t="s">
        <v>1239</v>
      </c>
    </row>
    <row r="131" s="2" customFormat="1" ht="21.75" customHeight="1">
      <c r="A131" s="35"/>
      <c r="B131" s="36"/>
      <c r="C131" s="216" t="s">
        <v>221</v>
      </c>
      <c r="D131" s="216" t="s">
        <v>136</v>
      </c>
      <c r="E131" s="217" t="s">
        <v>1240</v>
      </c>
      <c r="F131" s="218" t="s">
        <v>1241</v>
      </c>
      <c r="G131" s="219" t="s">
        <v>139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0.0015</v>
      </c>
      <c r="R131" s="226">
        <f>Q131*H131</f>
        <v>0.0015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161</v>
      </c>
      <c r="AT131" s="228" t="s">
        <v>136</v>
      </c>
      <c r="AU131" s="228" t="s">
        <v>83</v>
      </c>
      <c r="AY131" s="14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161</v>
      </c>
      <c r="BM131" s="228" t="s">
        <v>1242</v>
      </c>
    </row>
    <row r="132" s="2" customFormat="1" ht="24.15" customHeight="1">
      <c r="A132" s="35"/>
      <c r="B132" s="36"/>
      <c r="C132" s="216" t="s">
        <v>163</v>
      </c>
      <c r="D132" s="216" t="s">
        <v>136</v>
      </c>
      <c r="E132" s="217" t="s">
        <v>1243</v>
      </c>
      <c r="F132" s="218" t="s">
        <v>1244</v>
      </c>
      <c r="G132" s="219" t="s">
        <v>345</v>
      </c>
      <c r="H132" s="220">
        <v>40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2.0000000000000002E-05</v>
      </c>
      <c r="R132" s="226">
        <f>Q132*H132</f>
        <v>0.00080000000000000004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161</v>
      </c>
      <c r="AT132" s="228" t="s">
        <v>136</v>
      </c>
      <c r="AU132" s="228" t="s">
        <v>83</v>
      </c>
      <c r="AY132" s="14" t="s">
        <v>134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161</v>
      </c>
      <c r="BM132" s="228" t="s">
        <v>1245</v>
      </c>
    </row>
    <row r="133" s="2" customFormat="1" ht="24.15" customHeight="1">
      <c r="A133" s="35"/>
      <c r="B133" s="36"/>
      <c r="C133" s="216" t="s">
        <v>167</v>
      </c>
      <c r="D133" s="216" t="s">
        <v>136</v>
      </c>
      <c r="E133" s="217" t="s">
        <v>1246</v>
      </c>
      <c r="F133" s="218" t="s">
        <v>1247</v>
      </c>
      <c r="G133" s="219" t="s">
        <v>345</v>
      </c>
      <c r="H133" s="220">
        <v>40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2.0000000000000002E-05</v>
      </c>
      <c r="R133" s="226">
        <f>Q133*H133</f>
        <v>0.00080000000000000004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161</v>
      </c>
      <c r="AT133" s="228" t="s">
        <v>136</v>
      </c>
      <c r="AU133" s="228" t="s">
        <v>83</v>
      </c>
      <c r="AY133" s="14" t="s">
        <v>134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161</v>
      </c>
      <c r="BM133" s="228" t="s">
        <v>1248</v>
      </c>
    </row>
    <row r="134" s="2" customFormat="1" ht="16.5" customHeight="1">
      <c r="A134" s="35"/>
      <c r="B134" s="36"/>
      <c r="C134" s="216" t="s">
        <v>229</v>
      </c>
      <c r="D134" s="216" t="s">
        <v>136</v>
      </c>
      <c r="E134" s="217" t="s">
        <v>1249</v>
      </c>
      <c r="F134" s="218" t="s">
        <v>1250</v>
      </c>
      <c r="G134" s="219" t="s">
        <v>139</v>
      </c>
      <c r="H134" s="220">
        <v>2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161</v>
      </c>
      <c r="AT134" s="228" t="s">
        <v>136</v>
      </c>
      <c r="AU134" s="228" t="s">
        <v>83</v>
      </c>
      <c r="AY134" s="14" t="s">
        <v>134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161</v>
      </c>
      <c r="BM134" s="228" t="s">
        <v>1251</v>
      </c>
    </row>
    <row r="135" s="2" customFormat="1" ht="16.5" customHeight="1">
      <c r="A135" s="35"/>
      <c r="B135" s="36"/>
      <c r="C135" s="216" t="s">
        <v>7</v>
      </c>
      <c r="D135" s="216" t="s">
        <v>136</v>
      </c>
      <c r="E135" s="217" t="s">
        <v>1252</v>
      </c>
      <c r="F135" s="218" t="s">
        <v>1253</v>
      </c>
      <c r="G135" s="219" t="s">
        <v>139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161</v>
      </c>
      <c r="AT135" s="228" t="s">
        <v>136</v>
      </c>
      <c r="AU135" s="228" t="s">
        <v>83</v>
      </c>
      <c r="AY135" s="14" t="s">
        <v>134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161</v>
      </c>
      <c r="BM135" s="228" t="s">
        <v>1254</v>
      </c>
    </row>
    <row r="136" s="2" customFormat="1" ht="24.15" customHeight="1">
      <c r="A136" s="35"/>
      <c r="B136" s="36"/>
      <c r="C136" s="216" t="s">
        <v>172</v>
      </c>
      <c r="D136" s="216" t="s">
        <v>136</v>
      </c>
      <c r="E136" s="217" t="s">
        <v>1255</v>
      </c>
      <c r="F136" s="218" t="s">
        <v>1256</v>
      </c>
      <c r="G136" s="219" t="s">
        <v>139</v>
      </c>
      <c r="H136" s="220">
        <v>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161</v>
      </c>
      <c r="AT136" s="228" t="s">
        <v>136</v>
      </c>
      <c r="AU136" s="228" t="s">
        <v>83</v>
      </c>
      <c r="AY136" s="14" t="s">
        <v>134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161</v>
      </c>
      <c r="BM136" s="228" t="s">
        <v>1257</v>
      </c>
    </row>
    <row r="137" s="2" customFormat="1" ht="24.15" customHeight="1">
      <c r="A137" s="35"/>
      <c r="B137" s="36"/>
      <c r="C137" s="216" t="s">
        <v>177</v>
      </c>
      <c r="D137" s="216" t="s">
        <v>136</v>
      </c>
      <c r="E137" s="217" t="s">
        <v>1258</v>
      </c>
      <c r="F137" s="218" t="s">
        <v>1259</v>
      </c>
      <c r="G137" s="219" t="s">
        <v>160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0.029739999999999999</v>
      </c>
      <c r="R137" s="226">
        <f>Q137*H137</f>
        <v>0.029739999999999999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161</v>
      </c>
      <c r="AT137" s="228" t="s">
        <v>136</v>
      </c>
      <c r="AU137" s="228" t="s">
        <v>83</v>
      </c>
      <c r="AY137" s="14" t="s">
        <v>134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161</v>
      </c>
      <c r="BM137" s="228" t="s">
        <v>1260</v>
      </c>
    </row>
    <row r="138" s="12" customFormat="1" ht="25.92" customHeight="1">
      <c r="A138" s="12"/>
      <c r="B138" s="200"/>
      <c r="C138" s="201"/>
      <c r="D138" s="202" t="s">
        <v>72</v>
      </c>
      <c r="E138" s="203" t="s">
        <v>678</v>
      </c>
      <c r="F138" s="203" t="s">
        <v>678</v>
      </c>
      <c r="G138" s="201"/>
      <c r="H138" s="201"/>
      <c r="I138" s="204"/>
      <c r="J138" s="205">
        <f>BK138</f>
        <v>0</v>
      </c>
      <c r="K138" s="201"/>
      <c r="L138" s="206"/>
      <c r="M138" s="207"/>
      <c r="N138" s="208"/>
      <c r="O138" s="208"/>
      <c r="P138" s="209">
        <f>P139</f>
        <v>0</v>
      </c>
      <c r="Q138" s="208"/>
      <c r="R138" s="209">
        <f>R139</f>
        <v>0</v>
      </c>
      <c r="S138" s="208"/>
      <c r="T138" s="21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140</v>
      </c>
      <c r="AT138" s="212" t="s">
        <v>72</v>
      </c>
      <c r="AU138" s="212" t="s">
        <v>73</v>
      </c>
      <c r="AY138" s="211" t="s">
        <v>134</v>
      </c>
      <c r="BK138" s="213">
        <f>BK139</f>
        <v>0</v>
      </c>
    </row>
    <row r="139" s="12" customFormat="1" ht="22.8" customHeight="1">
      <c r="A139" s="12"/>
      <c r="B139" s="200"/>
      <c r="C139" s="201"/>
      <c r="D139" s="202" t="s">
        <v>72</v>
      </c>
      <c r="E139" s="214" t="s">
        <v>1261</v>
      </c>
      <c r="F139" s="214" t="s">
        <v>1262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SUM(P140:P146)</f>
        <v>0</v>
      </c>
      <c r="Q139" s="208"/>
      <c r="R139" s="209">
        <f>SUM(R140:R146)</f>
        <v>0</v>
      </c>
      <c r="S139" s="208"/>
      <c r="T139" s="210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140</v>
      </c>
      <c r="AT139" s="212" t="s">
        <v>72</v>
      </c>
      <c r="AU139" s="212" t="s">
        <v>81</v>
      </c>
      <c r="AY139" s="211" t="s">
        <v>134</v>
      </c>
      <c r="BK139" s="213">
        <f>SUM(BK140:BK146)</f>
        <v>0</v>
      </c>
    </row>
    <row r="140" s="2" customFormat="1" ht="16.5" customHeight="1">
      <c r="A140" s="35"/>
      <c r="B140" s="36"/>
      <c r="C140" s="216" t="s">
        <v>182</v>
      </c>
      <c r="D140" s="216" t="s">
        <v>136</v>
      </c>
      <c r="E140" s="217" t="s">
        <v>726</v>
      </c>
      <c r="F140" s="218" t="s">
        <v>727</v>
      </c>
      <c r="G140" s="219" t="s">
        <v>686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140</v>
      </c>
      <c r="AT140" s="228" t="s">
        <v>136</v>
      </c>
      <c r="AU140" s="228" t="s">
        <v>83</v>
      </c>
      <c r="AY140" s="14" t="s">
        <v>134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140</v>
      </c>
      <c r="BM140" s="228" t="s">
        <v>1263</v>
      </c>
    </row>
    <row r="141" s="2" customFormat="1" ht="16.5" customHeight="1">
      <c r="A141" s="35"/>
      <c r="B141" s="36"/>
      <c r="C141" s="216" t="s">
        <v>187</v>
      </c>
      <c r="D141" s="216" t="s">
        <v>136</v>
      </c>
      <c r="E141" s="217" t="s">
        <v>730</v>
      </c>
      <c r="F141" s="218" t="s">
        <v>731</v>
      </c>
      <c r="G141" s="219" t="s">
        <v>686</v>
      </c>
      <c r="H141" s="220">
        <v>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140</v>
      </c>
      <c r="AT141" s="228" t="s">
        <v>136</v>
      </c>
      <c r="AU141" s="228" t="s">
        <v>83</v>
      </c>
      <c r="AY141" s="14" t="s">
        <v>134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140</v>
      </c>
      <c r="BM141" s="228" t="s">
        <v>1264</v>
      </c>
    </row>
    <row r="142" s="2" customFormat="1" ht="16.5" customHeight="1">
      <c r="A142" s="35"/>
      <c r="B142" s="36"/>
      <c r="C142" s="216" t="s">
        <v>8</v>
      </c>
      <c r="D142" s="216" t="s">
        <v>136</v>
      </c>
      <c r="E142" s="217" t="s">
        <v>734</v>
      </c>
      <c r="F142" s="218" t="s">
        <v>735</v>
      </c>
      <c r="G142" s="219" t="s">
        <v>686</v>
      </c>
      <c r="H142" s="220">
        <v>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691</v>
      </c>
      <c r="AT142" s="228" t="s">
        <v>136</v>
      </c>
      <c r="AU142" s="228" t="s">
        <v>83</v>
      </c>
      <c r="AY142" s="14" t="s">
        <v>134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691</v>
      </c>
      <c r="BM142" s="228" t="s">
        <v>1265</v>
      </c>
    </row>
    <row r="143" s="2" customFormat="1" ht="16.5" customHeight="1">
      <c r="A143" s="35"/>
      <c r="B143" s="36"/>
      <c r="C143" s="216" t="s">
        <v>197</v>
      </c>
      <c r="D143" s="216" t="s">
        <v>136</v>
      </c>
      <c r="E143" s="217" t="s">
        <v>758</v>
      </c>
      <c r="F143" s="218" t="s">
        <v>759</v>
      </c>
      <c r="G143" s="219" t="s">
        <v>201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140</v>
      </c>
      <c r="AT143" s="228" t="s">
        <v>136</v>
      </c>
      <c r="AU143" s="228" t="s">
        <v>83</v>
      </c>
      <c r="AY143" s="14" t="s">
        <v>134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140</v>
      </c>
      <c r="BM143" s="228" t="s">
        <v>1266</v>
      </c>
    </row>
    <row r="144" s="2" customFormat="1" ht="16.5" customHeight="1">
      <c r="A144" s="35"/>
      <c r="B144" s="36"/>
      <c r="C144" s="216" t="s">
        <v>240</v>
      </c>
      <c r="D144" s="216" t="s">
        <v>136</v>
      </c>
      <c r="E144" s="217" t="s">
        <v>1267</v>
      </c>
      <c r="F144" s="218" t="s">
        <v>1268</v>
      </c>
      <c r="G144" s="219" t="s">
        <v>201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691</v>
      </c>
      <c r="AT144" s="228" t="s">
        <v>136</v>
      </c>
      <c r="AU144" s="228" t="s">
        <v>83</v>
      </c>
      <c r="AY144" s="14" t="s">
        <v>134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691</v>
      </c>
      <c r="BM144" s="228" t="s">
        <v>1269</v>
      </c>
    </row>
    <row r="145" s="2" customFormat="1" ht="16.5" customHeight="1">
      <c r="A145" s="35"/>
      <c r="B145" s="36"/>
      <c r="C145" s="216" t="s">
        <v>205</v>
      </c>
      <c r="D145" s="216" t="s">
        <v>136</v>
      </c>
      <c r="E145" s="217" t="s">
        <v>787</v>
      </c>
      <c r="F145" s="218" t="s">
        <v>788</v>
      </c>
      <c r="G145" s="219" t="s">
        <v>201</v>
      </c>
      <c r="H145" s="220">
        <v>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691</v>
      </c>
      <c r="AT145" s="228" t="s">
        <v>136</v>
      </c>
      <c r="AU145" s="228" t="s">
        <v>83</v>
      </c>
      <c r="AY145" s="14" t="s">
        <v>134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81</v>
      </c>
      <c r="BK145" s="229">
        <f>ROUND(I145*H145,2)</f>
        <v>0</v>
      </c>
      <c r="BL145" s="14" t="s">
        <v>691</v>
      </c>
      <c r="BM145" s="228" t="s">
        <v>1270</v>
      </c>
    </row>
    <row r="146" s="2" customFormat="1" ht="16.5" customHeight="1">
      <c r="A146" s="35"/>
      <c r="B146" s="36"/>
      <c r="C146" s="216" t="s">
        <v>210</v>
      </c>
      <c r="D146" s="216" t="s">
        <v>136</v>
      </c>
      <c r="E146" s="217" t="s">
        <v>791</v>
      </c>
      <c r="F146" s="218" t="s">
        <v>792</v>
      </c>
      <c r="G146" s="219" t="s">
        <v>201</v>
      </c>
      <c r="H146" s="220">
        <v>1</v>
      </c>
      <c r="I146" s="221"/>
      <c r="J146" s="222">
        <f>ROUND(I146*H146,2)</f>
        <v>0</v>
      </c>
      <c r="K146" s="223"/>
      <c r="L146" s="41"/>
      <c r="M146" s="250" t="s">
        <v>1</v>
      </c>
      <c r="N146" s="251" t="s">
        <v>38</v>
      </c>
      <c r="O146" s="248"/>
      <c r="P146" s="252">
        <f>O146*H146</f>
        <v>0</v>
      </c>
      <c r="Q146" s="252">
        <v>0</v>
      </c>
      <c r="R146" s="252">
        <f>Q146*H146</f>
        <v>0</v>
      </c>
      <c r="S146" s="252">
        <v>0</v>
      </c>
      <c r="T146" s="25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691</v>
      </c>
      <c r="AT146" s="228" t="s">
        <v>136</v>
      </c>
      <c r="AU146" s="228" t="s">
        <v>83</v>
      </c>
      <c r="AY146" s="14" t="s">
        <v>134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81</v>
      </c>
      <c r="BK146" s="229">
        <f>ROUND(I146*H146,2)</f>
        <v>0</v>
      </c>
      <c r="BL146" s="14" t="s">
        <v>691</v>
      </c>
      <c r="BM146" s="228" t="s">
        <v>1271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14P46KTtPm5hJniawHvNGyC2IJit0y4EKm2JR940UpEOSck9txstESliFUDrNTqSQEoQdeTt/56DUjUNKg3fKw==" hashValue="id/1E7vMOT74ruO1wbKL8NLmjgG1xhQeJUjXdNraU6YGo/U6TxfaU/c1z8EgAMjO+eOPQodZaf6L3Cbjm//tAQ==" algorithmName="SHA-512" password="CC17"/>
  <autoFilter ref="C119:K14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102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PK_Varnsdorf_Střelecká 1800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1272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11. 6. 2024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ROUND((SUM(BE120:BE133)),  2)</f>
        <v>0</v>
      </c>
      <c r="G33" s="35"/>
      <c r="H33" s="35"/>
      <c r="I33" s="152">
        <v>0.20999999999999999</v>
      </c>
      <c r="J33" s="151">
        <f>ROUND(((SUM(BE120:BE133))*I33),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ROUND((SUM(BF120:BF133)),  2)</f>
        <v>0</v>
      </c>
      <c r="G34" s="35"/>
      <c r="H34" s="35"/>
      <c r="I34" s="152">
        <v>0.12</v>
      </c>
      <c r="J34" s="151">
        <f>ROUND(((SUM(BF120:BF133))*I34),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ROUND((SUM(BG120:BG133)),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ROUND((SUM(BH120:BH133)),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ROUND((SUM(BI120:BI133)),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PK_Varnsdorf_Střelecká 1800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05 - VZT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106</v>
      </c>
      <c r="D94" s="173"/>
      <c r="E94" s="173"/>
      <c r="F94" s="173"/>
      <c r="G94" s="173"/>
      <c r="H94" s="173"/>
      <c r="I94" s="173"/>
      <c r="J94" s="174" t="s">
        <v>107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108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109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1273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1274</v>
      </c>
      <c r="E99" s="179"/>
      <c r="F99" s="179"/>
      <c r="G99" s="179"/>
      <c r="H99" s="179"/>
      <c r="I99" s="179"/>
      <c r="J99" s="180">
        <f>J127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1275</v>
      </c>
      <c r="E100" s="185"/>
      <c r="F100" s="185"/>
      <c r="G100" s="185"/>
      <c r="H100" s="185"/>
      <c r="I100" s="185"/>
      <c r="J100" s="186">
        <f>J128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120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Rekonstrukce PK_Varnsdorf_Střelecká 1800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05 - VZT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11. 6. 2024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121</v>
      </c>
      <c r="D119" s="191" t="s">
        <v>58</v>
      </c>
      <c r="E119" s="191" t="s">
        <v>54</v>
      </c>
      <c r="F119" s="191" t="s">
        <v>55</v>
      </c>
      <c r="G119" s="191" t="s">
        <v>122</v>
      </c>
      <c r="H119" s="191" t="s">
        <v>123</v>
      </c>
      <c r="I119" s="191" t="s">
        <v>124</v>
      </c>
      <c r="J119" s="192" t="s">
        <v>107</v>
      </c>
      <c r="K119" s="193" t="s">
        <v>125</v>
      </c>
      <c r="L119" s="194"/>
      <c r="M119" s="97" t="s">
        <v>1</v>
      </c>
      <c r="N119" s="98" t="s">
        <v>37</v>
      </c>
      <c r="O119" s="98" t="s">
        <v>126</v>
      </c>
      <c r="P119" s="98" t="s">
        <v>127</v>
      </c>
      <c r="Q119" s="98" t="s">
        <v>128</v>
      </c>
      <c r="R119" s="98" t="s">
        <v>129</v>
      </c>
      <c r="S119" s="98" t="s">
        <v>130</v>
      </c>
      <c r="T119" s="99" t="s">
        <v>131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132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P121+P127</f>
        <v>0</v>
      </c>
      <c r="Q120" s="101"/>
      <c r="R120" s="197">
        <f>R121+R127</f>
        <v>0.072239999999999999</v>
      </c>
      <c r="S120" s="101"/>
      <c r="T120" s="198">
        <f>T121+T127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109</v>
      </c>
      <c r="BK120" s="199">
        <f>BK121+BK127</f>
        <v>0</v>
      </c>
    </row>
    <row r="121" s="12" customFormat="1" ht="25.92" customHeight="1">
      <c r="A121" s="12"/>
      <c r="B121" s="200"/>
      <c r="C121" s="201"/>
      <c r="D121" s="202" t="s">
        <v>72</v>
      </c>
      <c r="E121" s="203" t="s">
        <v>338</v>
      </c>
      <c r="F121" s="203" t="s">
        <v>339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</f>
        <v>0</v>
      </c>
      <c r="Q121" s="208"/>
      <c r="R121" s="209">
        <f>R122</f>
        <v>0.072239999999999999</v>
      </c>
      <c r="S121" s="208"/>
      <c r="T121" s="21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83</v>
      </c>
      <c r="AT121" s="212" t="s">
        <v>72</v>
      </c>
      <c r="AU121" s="212" t="s">
        <v>73</v>
      </c>
      <c r="AY121" s="211" t="s">
        <v>134</v>
      </c>
      <c r="BK121" s="213">
        <f>BK122</f>
        <v>0</v>
      </c>
    </row>
    <row r="122" s="12" customFormat="1" ht="22.8" customHeight="1">
      <c r="A122" s="12"/>
      <c r="B122" s="200"/>
      <c r="C122" s="201"/>
      <c r="D122" s="202" t="s">
        <v>72</v>
      </c>
      <c r="E122" s="214" t="s">
        <v>1276</v>
      </c>
      <c r="F122" s="214" t="s">
        <v>1277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SUM(P123:P126)</f>
        <v>0</v>
      </c>
      <c r="Q122" s="208"/>
      <c r="R122" s="209">
        <f>SUM(R123:R126)</f>
        <v>0.072239999999999999</v>
      </c>
      <c r="S122" s="208"/>
      <c r="T122" s="210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72</v>
      </c>
      <c r="AU122" s="212" t="s">
        <v>81</v>
      </c>
      <c r="AY122" s="211" t="s">
        <v>134</v>
      </c>
      <c r="BK122" s="213">
        <f>SUM(BK123:BK126)</f>
        <v>0</v>
      </c>
    </row>
    <row r="123" s="2" customFormat="1" ht="33" customHeight="1">
      <c r="A123" s="35"/>
      <c r="B123" s="36"/>
      <c r="C123" s="216" t="s">
        <v>81</v>
      </c>
      <c r="D123" s="216" t="s">
        <v>136</v>
      </c>
      <c r="E123" s="217" t="s">
        <v>1278</v>
      </c>
      <c r="F123" s="218" t="s">
        <v>1279</v>
      </c>
      <c r="G123" s="219" t="s">
        <v>345</v>
      </c>
      <c r="H123" s="220">
        <v>21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0.0034399999999999999</v>
      </c>
      <c r="R123" s="226">
        <f>Q123*H123</f>
        <v>0.072239999999999999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161</v>
      </c>
      <c r="AT123" s="228" t="s">
        <v>136</v>
      </c>
      <c r="AU123" s="228" t="s">
        <v>83</v>
      </c>
      <c r="AY123" s="14" t="s">
        <v>134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161</v>
      </c>
      <c r="BM123" s="228" t="s">
        <v>1280</v>
      </c>
    </row>
    <row r="124" s="2" customFormat="1" ht="24.15" customHeight="1">
      <c r="A124" s="35"/>
      <c r="B124" s="36"/>
      <c r="C124" s="216" t="s">
        <v>83</v>
      </c>
      <c r="D124" s="216" t="s">
        <v>136</v>
      </c>
      <c r="E124" s="217" t="s">
        <v>1281</v>
      </c>
      <c r="F124" s="218" t="s">
        <v>1282</v>
      </c>
      <c r="G124" s="219" t="s">
        <v>139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38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161</v>
      </c>
      <c r="AT124" s="228" t="s">
        <v>136</v>
      </c>
      <c r="AU124" s="228" t="s">
        <v>83</v>
      </c>
      <c r="AY124" s="14" t="s">
        <v>134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161</v>
      </c>
      <c r="BM124" s="228" t="s">
        <v>1283</v>
      </c>
    </row>
    <row r="125" s="2" customFormat="1" ht="16.5" customHeight="1">
      <c r="A125" s="35"/>
      <c r="B125" s="36"/>
      <c r="C125" s="216" t="s">
        <v>148</v>
      </c>
      <c r="D125" s="216" t="s">
        <v>136</v>
      </c>
      <c r="E125" s="217" t="s">
        <v>1284</v>
      </c>
      <c r="F125" s="218" t="s">
        <v>1285</v>
      </c>
      <c r="G125" s="219" t="s">
        <v>139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161</v>
      </c>
      <c r="AT125" s="228" t="s">
        <v>136</v>
      </c>
      <c r="AU125" s="228" t="s">
        <v>83</v>
      </c>
      <c r="AY125" s="14" t="s">
        <v>134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161</v>
      </c>
      <c r="BM125" s="228" t="s">
        <v>1286</v>
      </c>
    </row>
    <row r="126" s="2" customFormat="1" ht="16.5" customHeight="1">
      <c r="A126" s="35"/>
      <c r="B126" s="36"/>
      <c r="C126" s="216" t="s">
        <v>140</v>
      </c>
      <c r="D126" s="216" t="s">
        <v>136</v>
      </c>
      <c r="E126" s="217" t="s">
        <v>1287</v>
      </c>
      <c r="F126" s="218" t="s">
        <v>1288</v>
      </c>
      <c r="G126" s="219" t="s">
        <v>139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161</v>
      </c>
      <c r="AT126" s="228" t="s">
        <v>136</v>
      </c>
      <c r="AU126" s="228" t="s">
        <v>83</v>
      </c>
      <c r="AY126" s="14" t="s">
        <v>134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161</v>
      </c>
      <c r="BM126" s="228" t="s">
        <v>1289</v>
      </c>
    </row>
    <row r="127" s="12" customFormat="1" ht="25.92" customHeight="1">
      <c r="A127" s="12"/>
      <c r="B127" s="200"/>
      <c r="C127" s="201"/>
      <c r="D127" s="202" t="s">
        <v>72</v>
      </c>
      <c r="E127" s="203" t="s">
        <v>97</v>
      </c>
      <c r="F127" s="203" t="s">
        <v>1262</v>
      </c>
      <c r="G127" s="201"/>
      <c r="H127" s="201"/>
      <c r="I127" s="204"/>
      <c r="J127" s="205">
        <f>BK127</f>
        <v>0</v>
      </c>
      <c r="K127" s="201"/>
      <c r="L127" s="206"/>
      <c r="M127" s="207"/>
      <c r="N127" s="208"/>
      <c r="O127" s="208"/>
      <c r="P127" s="209">
        <f>P128</f>
        <v>0</v>
      </c>
      <c r="Q127" s="208"/>
      <c r="R127" s="209">
        <f>R128</f>
        <v>0</v>
      </c>
      <c r="S127" s="208"/>
      <c r="T127" s="21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157</v>
      </c>
      <c r="AT127" s="212" t="s">
        <v>72</v>
      </c>
      <c r="AU127" s="212" t="s">
        <v>73</v>
      </c>
      <c r="AY127" s="211" t="s">
        <v>134</v>
      </c>
      <c r="BK127" s="213">
        <f>BK128</f>
        <v>0</v>
      </c>
    </row>
    <row r="128" s="12" customFormat="1" ht="22.8" customHeight="1">
      <c r="A128" s="12"/>
      <c r="B128" s="200"/>
      <c r="C128" s="201"/>
      <c r="D128" s="202" t="s">
        <v>72</v>
      </c>
      <c r="E128" s="214" t="s">
        <v>1290</v>
      </c>
      <c r="F128" s="214" t="s">
        <v>1291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SUM(P129:P133)</f>
        <v>0</v>
      </c>
      <c r="Q128" s="208"/>
      <c r="R128" s="209">
        <f>SUM(R129:R133)</f>
        <v>0</v>
      </c>
      <c r="S128" s="208"/>
      <c r="T128" s="210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157</v>
      </c>
      <c r="AT128" s="212" t="s">
        <v>72</v>
      </c>
      <c r="AU128" s="212" t="s">
        <v>81</v>
      </c>
      <c r="AY128" s="211" t="s">
        <v>134</v>
      </c>
      <c r="BK128" s="213">
        <f>SUM(BK129:BK133)</f>
        <v>0</v>
      </c>
    </row>
    <row r="129" s="2" customFormat="1" ht="16.5" customHeight="1">
      <c r="A129" s="35"/>
      <c r="B129" s="36"/>
      <c r="C129" s="216" t="s">
        <v>163</v>
      </c>
      <c r="D129" s="216" t="s">
        <v>136</v>
      </c>
      <c r="E129" s="217" t="s">
        <v>1292</v>
      </c>
      <c r="F129" s="218" t="s">
        <v>1293</v>
      </c>
      <c r="G129" s="219" t="s">
        <v>201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691</v>
      </c>
      <c r="AT129" s="228" t="s">
        <v>136</v>
      </c>
      <c r="AU129" s="228" t="s">
        <v>83</v>
      </c>
      <c r="AY129" s="14" t="s">
        <v>134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691</v>
      </c>
      <c r="BM129" s="228" t="s">
        <v>1294</v>
      </c>
    </row>
    <row r="130" s="2" customFormat="1" ht="16.5" customHeight="1">
      <c r="A130" s="35"/>
      <c r="B130" s="36"/>
      <c r="C130" s="216" t="s">
        <v>167</v>
      </c>
      <c r="D130" s="216" t="s">
        <v>136</v>
      </c>
      <c r="E130" s="217" t="s">
        <v>787</v>
      </c>
      <c r="F130" s="218" t="s">
        <v>788</v>
      </c>
      <c r="G130" s="219" t="s">
        <v>201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691</v>
      </c>
      <c r="AT130" s="228" t="s">
        <v>136</v>
      </c>
      <c r="AU130" s="228" t="s">
        <v>83</v>
      </c>
      <c r="AY130" s="14" t="s">
        <v>134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691</v>
      </c>
      <c r="BM130" s="228" t="s">
        <v>1295</v>
      </c>
    </row>
    <row r="131" s="2" customFormat="1" ht="21.75" customHeight="1">
      <c r="A131" s="35"/>
      <c r="B131" s="36"/>
      <c r="C131" s="216" t="s">
        <v>172</v>
      </c>
      <c r="D131" s="216" t="s">
        <v>136</v>
      </c>
      <c r="E131" s="217" t="s">
        <v>1296</v>
      </c>
      <c r="F131" s="218" t="s">
        <v>1297</v>
      </c>
      <c r="G131" s="219" t="s">
        <v>201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691</v>
      </c>
      <c r="AT131" s="228" t="s">
        <v>136</v>
      </c>
      <c r="AU131" s="228" t="s">
        <v>83</v>
      </c>
      <c r="AY131" s="14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691</v>
      </c>
      <c r="BM131" s="228" t="s">
        <v>1298</v>
      </c>
    </row>
    <row r="132" s="2" customFormat="1" ht="16.5" customHeight="1">
      <c r="A132" s="35"/>
      <c r="B132" s="36"/>
      <c r="C132" s="216" t="s">
        <v>177</v>
      </c>
      <c r="D132" s="216" t="s">
        <v>136</v>
      </c>
      <c r="E132" s="217" t="s">
        <v>791</v>
      </c>
      <c r="F132" s="218" t="s">
        <v>792</v>
      </c>
      <c r="G132" s="219" t="s">
        <v>201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691</v>
      </c>
      <c r="AT132" s="228" t="s">
        <v>136</v>
      </c>
      <c r="AU132" s="228" t="s">
        <v>83</v>
      </c>
      <c r="AY132" s="14" t="s">
        <v>134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691</v>
      </c>
      <c r="BM132" s="228" t="s">
        <v>1299</v>
      </c>
    </row>
    <row r="133" s="2" customFormat="1" ht="16.5" customHeight="1">
      <c r="A133" s="35"/>
      <c r="B133" s="36"/>
      <c r="C133" s="216" t="s">
        <v>182</v>
      </c>
      <c r="D133" s="216" t="s">
        <v>136</v>
      </c>
      <c r="E133" s="217" t="s">
        <v>1300</v>
      </c>
      <c r="F133" s="218" t="s">
        <v>1301</v>
      </c>
      <c r="G133" s="219" t="s">
        <v>201</v>
      </c>
      <c r="H133" s="220">
        <v>1</v>
      </c>
      <c r="I133" s="221"/>
      <c r="J133" s="222">
        <f>ROUND(I133*H133,2)</f>
        <v>0</v>
      </c>
      <c r="K133" s="223"/>
      <c r="L133" s="41"/>
      <c r="M133" s="250" t="s">
        <v>1</v>
      </c>
      <c r="N133" s="251" t="s">
        <v>38</v>
      </c>
      <c r="O133" s="248"/>
      <c r="P133" s="252">
        <f>O133*H133</f>
        <v>0</v>
      </c>
      <c r="Q133" s="252">
        <v>0</v>
      </c>
      <c r="R133" s="252">
        <f>Q133*H133</f>
        <v>0</v>
      </c>
      <c r="S133" s="252">
        <v>0</v>
      </c>
      <c r="T133" s="25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691</v>
      </c>
      <c r="AT133" s="228" t="s">
        <v>136</v>
      </c>
      <c r="AU133" s="228" t="s">
        <v>83</v>
      </c>
      <c r="AY133" s="14" t="s">
        <v>134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691</v>
      </c>
      <c r="BM133" s="228" t="s">
        <v>1302</v>
      </c>
    </row>
    <row r="134" s="2" customFormat="1" ht="6.96" customHeight="1">
      <c r="A134" s="35"/>
      <c r="B134" s="63"/>
      <c r="C134" s="64"/>
      <c r="D134" s="64"/>
      <c r="E134" s="64"/>
      <c r="F134" s="64"/>
      <c r="G134" s="64"/>
      <c r="H134" s="64"/>
      <c r="I134" s="64"/>
      <c r="J134" s="64"/>
      <c r="K134" s="64"/>
      <c r="L134" s="41"/>
      <c r="M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</sheetData>
  <sheetProtection sheet="1" autoFilter="0" formatColumns="0" formatRows="0" objects="1" scenarios="1" spinCount="100000" saltValue="BYO3lc6bX0mkM0tbH28p12NFKni6d0MxnGinMkCrb5nUhzOhKKOKra61XK46o3F8RElH3vbI6P7PpxB8diWrOA==" hashValue="nOCqyhWikht4mR/4YRRov5ss7Dq8c5TL0Gpw1LrksW+GbNT4WnQTLWyic7qnFQ8QFbp9itQxmflwlffZVr0xfQ==" algorithmName="SHA-512" password="CC17"/>
  <autoFilter ref="C119:K13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102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PK_Varnsdorf_Střelecká 1800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1303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11. 6. 2024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ROUND((SUM(BE118:BE131)),  2)</f>
        <v>0</v>
      </c>
      <c r="G33" s="35"/>
      <c r="H33" s="35"/>
      <c r="I33" s="152">
        <v>0.20999999999999999</v>
      </c>
      <c r="J33" s="151">
        <f>ROUND(((SUM(BE118:BE131))*I33),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ROUND((SUM(BF118:BF131)),  2)</f>
        <v>0</v>
      </c>
      <c r="G34" s="35"/>
      <c r="H34" s="35"/>
      <c r="I34" s="152">
        <v>0.12</v>
      </c>
      <c r="J34" s="151">
        <f>ROUND(((SUM(BF118:BF131))*I34),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ROUND((SUM(BG118:BG131)),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ROUND((SUM(BH118:BH131)),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ROUND((SUM(BI118:BI131)),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PK_Varnsdorf_Střelecká 1800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06 -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106</v>
      </c>
      <c r="D94" s="173"/>
      <c r="E94" s="173"/>
      <c r="F94" s="173"/>
      <c r="G94" s="173"/>
      <c r="H94" s="173"/>
      <c r="I94" s="173"/>
      <c r="J94" s="174" t="s">
        <v>107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108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109</v>
      </c>
    </row>
    <row r="97" s="9" customFormat="1" ht="24.96" customHeight="1">
      <c r="A97" s="9"/>
      <c r="B97" s="176"/>
      <c r="C97" s="177"/>
      <c r="D97" s="178" t="s">
        <v>1304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1305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120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Rekonstrukce PK_Varnsdorf_Střelecká 1800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103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06 - VRN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11. 6. 2024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121</v>
      </c>
      <c r="D117" s="191" t="s">
        <v>58</v>
      </c>
      <c r="E117" s="191" t="s">
        <v>54</v>
      </c>
      <c r="F117" s="191" t="s">
        <v>55</v>
      </c>
      <c r="G117" s="191" t="s">
        <v>122</v>
      </c>
      <c r="H117" s="191" t="s">
        <v>123</v>
      </c>
      <c r="I117" s="191" t="s">
        <v>124</v>
      </c>
      <c r="J117" s="192" t="s">
        <v>107</v>
      </c>
      <c r="K117" s="193" t="s">
        <v>125</v>
      </c>
      <c r="L117" s="194"/>
      <c r="M117" s="97" t="s">
        <v>1</v>
      </c>
      <c r="N117" s="98" t="s">
        <v>37</v>
      </c>
      <c r="O117" s="98" t="s">
        <v>126</v>
      </c>
      <c r="P117" s="98" t="s">
        <v>127</v>
      </c>
      <c r="Q117" s="98" t="s">
        <v>128</v>
      </c>
      <c r="R117" s="98" t="s">
        <v>129</v>
      </c>
      <c r="S117" s="98" t="s">
        <v>130</v>
      </c>
      <c r="T117" s="99" t="s">
        <v>131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132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109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678</v>
      </c>
      <c r="F119" s="203" t="s">
        <v>1306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140</v>
      </c>
      <c r="AT119" s="212" t="s">
        <v>72</v>
      </c>
      <c r="AU119" s="212" t="s">
        <v>73</v>
      </c>
      <c r="AY119" s="211" t="s">
        <v>134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1307</v>
      </c>
      <c r="F120" s="214" t="s">
        <v>97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SUM(P121:P131)</f>
        <v>0</v>
      </c>
      <c r="Q120" s="208"/>
      <c r="R120" s="209">
        <f>SUM(R121:R131)</f>
        <v>0</v>
      </c>
      <c r="S120" s="208"/>
      <c r="T120" s="210">
        <f>SUM(T121:T131)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140</v>
      </c>
      <c r="AT120" s="212" t="s">
        <v>72</v>
      </c>
      <c r="AU120" s="212" t="s">
        <v>81</v>
      </c>
      <c r="AY120" s="211" t="s">
        <v>134</v>
      </c>
      <c r="BK120" s="213">
        <f>SUM(BK121:BK131)</f>
        <v>0</v>
      </c>
    </row>
    <row r="121" s="2" customFormat="1" ht="16.5" customHeight="1">
      <c r="A121" s="35"/>
      <c r="B121" s="36"/>
      <c r="C121" s="216" t="s">
        <v>81</v>
      </c>
      <c r="D121" s="216" t="s">
        <v>136</v>
      </c>
      <c r="E121" s="217" t="s">
        <v>684</v>
      </c>
      <c r="F121" s="218" t="s">
        <v>685</v>
      </c>
      <c r="G121" s="219" t="s">
        <v>686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38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140</v>
      </c>
      <c r="AT121" s="228" t="s">
        <v>136</v>
      </c>
      <c r="AU121" s="228" t="s">
        <v>83</v>
      </c>
      <c r="AY121" s="14" t="s">
        <v>134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81</v>
      </c>
      <c r="BK121" s="229">
        <f>ROUND(I121*H121,2)</f>
        <v>0</v>
      </c>
      <c r="BL121" s="14" t="s">
        <v>140</v>
      </c>
      <c r="BM121" s="228" t="s">
        <v>1308</v>
      </c>
    </row>
    <row r="122" s="2" customFormat="1" ht="16.5" customHeight="1">
      <c r="A122" s="35"/>
      <c r="B122" s="36"/>
      <c r="C122" s="216" t="s">
        <v>83</v>
      </c>
      <c r="D122" s="216" t="s">
        <v>136</v>
      </c>
      <c r="E122" s="217" t="s">
        <v>1309</v>
      </c>
      <c r="F122" s="218" t="s">
        <v>1310</v>
      </c>
      <c r="G122" s="219" t="s">
        <v>686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140</v>
      </c>
      <c r="AT122" s="228" t="s">
        <v>136</v>
      </c>
      <c r="AU122" s="228" t="s">
        <v>83</v>
      </c>
      <c r="AY122" s="14" t="s">
        <v>134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81</v>
      </c>
      <c r="BK122" s="229">
        <f>ROUND(I122*H122,2)</f>
        <v>0</v>
      </c>
      <c r="BL122" s="14" t="s">
        <v>140</v>
      </c>
      <c r="BM122" s="228" t="s">
        <v>1311</v>
      </c>
    </row>
    <row r="123" s="2" customFormat="1" ht="16.5" customHeight="1">
      <c r="A123" s="35"/>
      <c r="B123" s="36"/>
      <c r="C123" s="216" t="s">
        <v>148</v>
      </c>
      <c r="D123" s="216" t="s">
        <v>136</v>
      </c>
      <c r="E123" s="217" t="s">
        <v>1312</v>
      </c>
      <c r="F123" s="218" t="s">
        <v>1313</v>
      </c>
      <c r="G123" s="219" t="s">
        <v>686</v>
      </c>
      <c r="H123" s="220">
        <v>1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140</v>
      </c>
      <c r="AT123" s="228" t="s">
        <v>136</v>
      </c>
      <c r="AU123" s="228" t="s">
        <v>83</v>
      </c>
      <c r="AY123" s="14" t="s">
        <v>134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140</v>
      </c>
      <c r="BM123" s="228" t="s">
        <v>1314</v>
      </c>
    </row>
    <row r="124" s="2" customFormat="1" ht="16.5" customHeight="1">
      <c r="A124" s="35"/>
      <c r="B124" s="36"/>
      <c r="C124" s="216" t="s">
        <v>140</v>
      </c>
      <c r="D124" s="216" t="s">
        <v>136</v>
      </c>
      <c r="E124" s="217" t="s">
        <v>1315</v>
      </c>
      <c r="F124" s="218" t="s">
        <v>1291</v>
      </c>
      <c r="G124" s="219" t="s">
        <v>201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38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691</v>
      </c>
      <c r="AT124" s="228" t="s">
        <v>136</v>
      </c>
      <c r="AU124" s="228" t="s">
        <v>83</v>
      </c>
      <c r="AY124" s="14" t="s">
        <v>134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691</v>
      </c>
      <c r="BM124" s="228" t="s">
        <v>1316</v>
      </c>
    </row>
    <row r="125" s="2" customFormat="1" ht="16.5" customHeight="1">
      <c r="A125" s="35"/>
      <c r="B125" s="36"/>
      <c r="C125" s="216" t="s">
        <v>157</v>
      </c>
      <c r="D125" s="216" t="s">
        <v>136</v>
      </c>
      <c r="E125" s="217" t="s">
        <v>734</v>
      </c>
      <c r="F125" s="218" t="s">
        <v>735</v>
      </c>
      <c r="G125" s="219" t="s">
        <v>686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691</v>
      </c>
      <c r="AT125" s="228" t="s">
        <v>136</v>
      </c>
      <c r="AU125" s="228" t="s">
        <v>83</v>
      </c>
      <c r="AY125" s="14" t="s">
        <v>134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691</v>
      </c>
      <c r="BM125" s="228" t="s">
        <v>1317</v>
      </c>
    </row>
    <row r="126" s="2" customFormat="1" ht="16.5" customHeight="1">
      <c r="A126" s="35"/>
      <c r="B126" s="36"/>
      <c r="C126" s="216" t="s">
        <v>163</v>
      </c>
      <c r="D126" s="216" t="s">
        <v>136</v>
      </c>
      <c r="E126" s="217" t="s">
        <v>1318</v>
      </c>
      <c r="F126" s="218" t="s">
        <v>1319</v>
      </c>
      <c r="G126" s="219" t="s">
        <v>686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140</v>
      </c>
      <c r="AT126" s="228" t="s">
        <v>136</v>
      </c>
      <c r="AU126" s="228" t="s">
        <v>83</v>
      </c>
      <c r="AY126" s="14" t="s">
        <v>134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140</v>
      </c>
      <c r="BM126" s="228" t="s">
        <v>1320</v>
      </c>
    </row>
    <row r="127" s="2" customFormat="1" ht="16.5" customHeight="1">
      <c r="A127" s="35"/>
      <c r="B127" s="36"/>
      <c r="C127" s="216" t="s">
        <v>167</v>
      </c>
      <c r="D127" s="216" t="s">
        <v>136</v>
      </c>
      <c r="E127" s="217" t="s">
        <v>1321</v>
      </c>
      <c r="F127" s="218" t="s">
        <v>1322</v>
      </c>
      <c r="G127" s="219" t="s">
        <v>686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140</v>
      </c>
      <c r="AT127" s="228" t="s">
        <v>136</v>
      </c>
      <c r="AU127" s="228" t="s">
        <v>83</v>
      </c>
      <c r="AY127" s="14" t="s">
        <v>134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140</v>
      </c>
      <c r="BM127" s="228" t="s">
        <v>1323</v>
      </c>
    </row>
    <row r="128" s="2" customFormat="1" ht="16.5" customHeight="1">
      <c r="A128" s="35"/>
      <c r="B128" s="36"/>
      <c r="C128" s="216" t="s">
        <v>172</v>
      </c>
      <c r="D128" s="216" t="s">
        <v>136</v>
      </c>
      <c r="E128" s="217" t="s">
        <v>1324</v>
      </c>
      <c r="F128" s="218" t="s">
        <v>1325</v>
      </c>
      <c r="G128" s="219" t="s">
        <v>201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691</v>
      </c>
      <c r="AT128" s="228" t="s">
        <v>136</v>
      </c>
      <c r="AU128" s="228" t="s">
        <v>83</v>
      </c>
      <c r="AY128" s="14" t="s">
        <v>134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691</v>
      </c>
      <c r="BM128" s="228" t="s">
        <v>1326</v>
      </c>
    </row>
    <row r="129" s="2" customFormat="1">
      <c r="A129" s="35"/>
      <c r="B129" s="36"/>
      <c r="C129" s="37"/>
      <c r="D129" s="230" t="s">
        <v>142</v>
      </c>
      <c r="E129" s="37"/>
      <c r="F129" s="231" t="s">
        <v>1327</v>
      </c>
      <c r="G129" s="37"/>
      <c r="H129" s="37"/>
      <c r="I129" s="232"/>
      <c r="J129" s="37"/>
      <c r="K129" s="37"/>
      <c r="L129" s="41"/>
      <c r="M129" s="233"/>
      <c r="N129" s="23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142</v>
      </c>
      <c r="AU129" s="14" t="s">
        <v>83</v>
      </c>
    </row>
    <row r="130" s="2" customFormat="1" ht="16.5" customHeight="1">
      <c r="A130" s="35"/>
      <c r="B130" s="36"/>
      <c r="C130" s="216" t="s">
        <v>177</v>
      </c>
      <c r="D130" s="216" t="s">
        <v>136</v>
      </c>
      <c r="E130" s="217" t="s">
        <v>1328</v>
      </c>
      <c r="F130" s="218" t="s">
        <v>1329</v>
      </c>
      <c r="G130" s="219" t="s">
        <v>201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691</v>
      </c>
      <c r="AT130" s="228" t="s">
        <v>136</v>
      </c>
      <c r="AU130" s="228" t="s">
        <v>83</v>
      </c>
      <c r="AY130" s="14" t="s">
        <v>134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691</v>
      </c>
      <c r="BM130" s="228" t="s">
        <v>1330</v>
      </c>
    </row>
    <row r="131" s="2" customFormat="1" ht="16.5" customHeight="1">
      <c r="A131" s="35"/>
      <c r="B131" s="36"/>
      <c r="C131" s="216" t="s">
        <v>182</v>
      </c>
      <c r="D131" s="216" t="s">
        <v>136</v>
      </c>
      <c r="E131" s="217" t="s">
        <v>1331</v>
      </c>
      <c r="F131" s="218" t="s">
        <v>1332</v>
      </c>
      <c r="G131" s="219" t="s">
        <v>201</v>
      </c>
      <c r="H131" s="220">
        <v>1</v>
      </c>
      <c r="I131" s="221"/>
      <c r="J131" s="222">
        <f>ROUND(I131*H131,2)</f>
        <v>0</v>
      </c>
      <c r="K131" s="223"/>
      <c r="L131" s="41"/>
      <c r="M131" s="250" t="s">
        <v>1</v>
      </c>
      <c r="N131" s="251" t="s">
        <v>38</v>
      </c>
      <c r="O131" s="248"/>
      <c r="P131" s="252">
        <f>O131*H131</f>
        <v>0</v>
      </c>
      <c r="Q131" s="252">
        <v>0</v>
      </c>
      <c r="R131" s="252">
        <f>Q131*H131</f>
        <v>0</v>
      </c>
      <c r="S131" s="252">
        <v>0</v>
      </c>
      <c r="T131" s="25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691</v>
      </c>
      <c r="AT131" s="228" t="s">
        <v>136</v>
      </c>
      <c r="AU131" s="228" t="s">
        <v>83</v>
      </c>
      <c r="AY131" s="14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691</v>
      </c>
      <c r="BM131" s="228" t="s">
        <v>1333</v>
      </c>
    </row>
    <row r="132" s="2" customFormat="1" ht="6.96" customHeight="1">
      <c r="A132" s="35"/>
      <c r="B132" s="63"/>
      <c r="C132" s="64"/>
      <c r="D132" s="64"/>
      <c r="E132" s="64"/>
      <c r="F132" s="64"/>
      <c r="G132" s="64"/>
      <c r="H132" s="64"/>
      <c r="I132" s="64"/>
      <c r="J132" s="64"/>
      <c r="K132" s="64"/>
      <c r="L132" s="41"/>
      <c r="M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</sheetData>
  <sheetProtection sheet="1" autoFilter="0" formatColumns="0" formatRows="0" objects="1" scenarios="1" spinCount="100000" saltValue="dfyRl5vdfrMN2i64a4BvkxhsRzGA2IEJZyarfSingoxOMIQ9kCNhp108TCTNhP/KtlBzCBinKj1gR5oYnqBULw==" hashValue="B95j16ynznqO8coUf0ov2XLo4067T1XR1WKfi00gkB0dux3CX5Hrr8y/nrpVGf0ai4JiCSTWyT3RDJgUQw0afA==" algorithmName="SHA-512" password="CC17"/>
  <autoFilter ref="C117:K13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102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PK_Varnsdorf_Střelecká 1800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103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1334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11. 6. 2024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ROUND((SUM(BE120:BE160)),  2)</f>
        <v>0</v>
      </c>
      <c r="G33" s="35"/>
      <c r="H33" s="35"/>
      <c r="I33" s="152">
        <v>0.20999999999999999</v>
      </c>
      <c r="J33" s="151">
        <f>ROUND(((SUM(BE120:BE160))*I33),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ROUND((SUM(BF120:BF160)),  2)</f>
        <v>0</v>
      </c>
      <c r="G34" s="35"/>
      <c r="H34" s="35"/>
      <c r="I34" s="152">
        <v>0.12</v>
      </c>
      <c r="J34" s="151">
        <f>ROUND(((SUM(BF120:BF160))*I34),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ROUND((SUM(BG120:BG160)),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ROUND((SUM(BH120:BH160)),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ROUND((SUM(BI120:BI160)),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PK_Varnsdorf_Střelecká 1800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07 - FVE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11. 6. 2024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106</v>
      </c>
      <c r="D94" s="173"/>
      <c r="E94" s="173"/>
      <c r="F94" s="173"/>
      <c r="G94" s="173"/>
      <c r="H94" s="173"/>
      <c r="I94" s="173"/>
      <c r="J94" s="174" t="s">
        <v>107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108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109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1335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1274</v>
      </c>
      <c r="E99" s="179"/>
      <c r="F99" s="179"/>
      <c r="G99" s="179"/>
      <c r="H99" s="179"/>
      <c r="I99" s="179"/>
      <c r="J99" s="180">
        <f>J145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1336</v>
      </c>
      <c r="E100" s="185"/>
      <c r="F100" s="185"/>
      <c r="G100" s="185"/>
      <c r="H100" s="185"/>
      <c r="I100" s="185"/>
      <c r="J100" s="186">
        <f>J146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120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Rekonstrukce PK_Varnsdorf_Střelecká 1800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103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07 - FVE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11. 6. 2024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121</v>
      </c>
      <c r="D119" s="191" t="s">
        <v>58</v>
      </c>
      <c r="E119" s="191" t="s">
        <v>54</v>
      </c>
      <c r="F119" s="191" t="s">
        <v>55</v>
      </c>
      <c r="G119" s="191" t="s">
        <v>122</v>
      </c>
      <c r="H119" s="191" t="s">
        <v>123</v>
      </c>
      <c r="I119" s="191" t="s">
        <v>124</v>
      </c>
      <c r="J119" s="192" t="s">
        <v>107</v>
      </c>
      <c r="K119" s="193" t="s">
        <v>125</v>
      </c>
      <c r="L119" s="194"/>
      <c r="M119" s="97" t="s">
        <v>1</v>
      </c>
      <c r="N119" s="98" t="s">
        <v>37</v>
      </c>
      <c r="O119" s="98" t="s">
        <v>126</v>
      </c>
      <c r="P119" s="98" t="s">
        <v>127</v>
      </c>
      <c r="Q119" s="98" t="s">
        <v>128</v>
      </c>
      <c r="R119" s="98" t="s">
        <v>129</v>
      </c>
      <c r="S119" s="98" t="s">
        <v>130</v>
      </c>
      <c r="T119" s="99" t="s">
        <v>131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132</v>
      </c>
      <c r="D120" s="37"/>
      <c r="E120" s="37"/>
      <c r="F120" s="37"/>
      <c r="G120" s="37"/>
      <c r="H120" s="37"/>
      <c r="I120" s="37"/>
      <c r="J120" s="195">
        <f>BK120</f>
        <v>0</v>
      </c>
      <c r="K120" s="37"/>
      <c r="L120" s="41"/>
      <c r="M120" s="100"/>
      <c r="N120" s="196"/>
      <c r="O120" s="101"/>
      <c r="P120" s="197">
        <f>P121+P145</f>
        <v>0</v>
      </c>
      <c r="Q120" s="101"/>
      <c r="R120" s="197">
        <f>R121+R145</f>
        <v>1.20248</v>
      </c>
      <c r="S120" s="101"/>
      <c r="T120" s="198">
        <f>T121+T145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109</v>
      </c>
      <c r="BK120" s="199">
        <f>BK121+BK145</f>
        <v>0</v>
      </c>
    </row>
    <row r="121" s="12" customFormat="1" ht="25.92" customHeight="1">
      <c r="A121" s="12"/>
      <c r="B121" s="200"/>
      <c r="C121" s="201"/>
      <c r="D121" s="202" t="s">
        <v>72</v>
      </c>
      <c r="E121" s="203" t="s">
        <v>338</v>
      </c>
      <c r="F121" s="203" t="s">
        <v>339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</f>
        <v>0</v>
      </c>
      <c r="Q121" s="208"/>
      <c r="R121" s="209">
        <f>R122</f>
        <v>1.20248</v>
      </c>
      <c r="S121" s="208"/>
      <c r="T121" s="21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83</v>
      </c>
      <c r="AT121" s="212" t="s">
        <v>72</v>
      </c>
      <c r="AU121" s="212" t="s">
        <v>73</v>
      </c>
      <c r="AY121" s="211" t="s">
        <v>134</v>
      </c>
      <c r="BK121" s="213">
        <f>BK122</f>
        <v>0</v>
      </c>
    </row>
    <row r="122" s="12" customFormat="1" ht="22.8" customHeight="1">
      <c r="A122" s="12"/>
      <c r="B122" s="200"/>
      <c r="C122" s="201"/>
      <c r="D122" s="202" t="s">
        <v>72</v>
      </c>
      <c r="E122" s="214" t="s">
        <v>1337</v>
      </c>
      <c r="F122" s="214" t="s">
        <v>1338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SUM(P123:P144)</f>
        <v>0</v>
      </c>
      <c r="Q122" s="208"/>
      <c r="R122" s="209">
        <f>SUM(R123:R144)</f>
        <v>1.20248</v>
      </c>
      <c r="S122" s="208"/>
      <c r="T122" s="210">
        <f>SUM(T123:T144)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72</v>
      </c>
      <c r="AU122" s="212" t="s">
        <v>81</v>
      </c>
      <c r="AY122" s="211" t="s">
        <v>134</v>
      </c>
      <c r="BK122" s="213">
        <f>SUM(BK123:BK144)</f>
        <v>0</v>
      </c>
    </row>
    <row r="123" s="2" customFormat="1" ht="24.15" customHeight="1">
      <c r="A123" s="35"/>
      <c r="B123" s="36"/>
      <c r="C123" s="216" t="s">
        <v>81</v>
      </c>
      <c r="D123" s="216" t="s">
        <v>136</v>
      </c>
      <c r="E123" s="217" t="s">
        <v>1339</v>
      </c>
      <c r="F123" s="218" t="s">
        <v>1340</v>
      </c>
      <c r="G123" s="219" t="s">
        <v>139</v>
      </c>
      <c r="H123" s="220">
        <v>24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161</v>
      </c>
      <c r="AT123" s="228" t="s">
        <v>136</v>
      </c>
      <c r="AU123" s="228" t="s">
        <v>83</v>
      </c>
      <c r="AY123" s="14" t="s">
        <v>134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81</v>
      </c>
      <c r="BK123" s="229">
        <f>ROUND(I123*H123,2)</f>
        <v>0</v>
      </c>
      <c r="BL123" s="14" t="s">
        <v>161</v>
      </c>
      <c r="BM123" s="228" t="s">
        <v>1341</v>
      </c>
    </row>
    <row r="124" s="2" customFormat="1" ht="44.25" customHeight="1">
      <c r="A124" s="35"/>
      <c r="B124" s="36"/>
      <c r="C124" s="235" t="s">
        <v>83</v>
      </c>
      <c r="D124" s="235" t="s">
        <v>198</v>
      </c>
      <c r="E124" s="236" t="s">
        <v>1342</v>
      </c>
      <c r="F124" s="237" t="s">
        <v>1343</v>
      </c>
      <c r="G124" s="238" t="s">
        <v>139</v>
      </c>
      <c r="H124" s="239">
        <v>24</v>
      </c>
      <c r="I124" s="240"/>
      <c r="J124" s="241">
        <f>ROUND(I124*H124,2)</f>
        <v>0</v>
      </c>
      <c r="K124" s="242"/>
      <c r="L124" s="243"/>
      <c r="M124" s="244" t="s">
        <v>1</v>
      </c>
      <c r="N124" s="245" t="s">
        <v>38</v>
      </c>
      <c r="O124" s="88"/>
      <c r="P124" s="226">
        <f>O124*H124</f>
        <v>0</v>
      </c>
      <c r="Q124" s="226">
        <v>0.01</v>
      </c>
      <c r="R124" s="226">
        <f>Q124*H124</f>
        <v>0.23999999999999999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202</v>
      </c>
      <c r="AT124" s="228" t="s">
        <v>198</v>
      </c>
      <c r="AU124" s="228" t="s">
        <v>83</v>
      </c>
      <c r="AY124" s="14" t="s">
        <v>134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81</v>
      </c>
      <c r="BK124" s="229">
        <f>ROUND(I124*H124,2)</f>
        <v>0</v>
      </c>
      <c r="BL124" s="14" t="s">
        <v>161</v>
      </c>
      <c r="BM124" s="228" t="s">
        <v>1344</v>
      </c>
    </row>
    <row r="125" s="2" customFormat="1" ht="24.15" customHeight="1">
      <c r="A125" s="35"/>
      <c r="B125" s="36"/>
      <c r="C125" s="216" t="s">
        <v>148</v>
      </c>
      <c r="D125" s="216" t="s">
        <v>136</v>
      </c>
      <c r="E125" s="217" t="s">
        <v>1345</v>
      </c>
      <c r="F125" s="218" t="s">
        <v>1346</v>
      </c>
      <c r="G125" s="219" t="s">
        <v>139</v>
      </c>
      <c r="H125" s="220">
        <v>24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161</v>
      </c>
      <c r="AT125" s="228" t="s">
        <v>136</v>
      </c>
      <c r="AU125" s="228" t="s">
        <v>83</v>
      </c>
      <c r="AY125" s="14" t="s">
        <v>134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81</v>
      </c>
      <c r="BK125" s="229">
        <f>ROUND(I125*H125,2)</f>
        <v>0</v>
      </c>
      <c r="BL125" s="14" t="s">
        <v>161</v>
      </c>
      <c r="BM125" s="228" t="s">
        <v>1347</v>
      </c>
    </row>
    <row r="126" s="2" customFormat="1" ht="16.5" customHeight="1">
      <c r="A126" s="35"/>
      <c r="B126" s="36"/>
      <c r="C126" s="235" t="s">
        <v>140</v>
      </c>
      <c r="D126" s="235" t="s">
        <v>198</v>
      </c>
      <c r="E126" s="236" t="s">
        <v>1348</v>
      </c>
      <c r="F126" s="237" t="s">
        <v>1349</v>
      </c>
      <c r="G126" s="238" t="s">
        <v>139</v>
      </c>
      <c r="H126" s="239">
        <v>24</v>
      </c>
      <c r="I126" s="240"/>
      <c r="J126" s="241">
        <f>ROUND(I126*H126,2)</f>
        <v>0</v>
      </c>
      <c r="K126" s="242"/>
      <c r="L126" s="243"/>
      <c r="M126" s="244" t="s">
        <v>1</v>
      </c>
      <c r="N126" s="245" t="s">
        <v>38</v>
      </c>
      <c r="O126" s="88"/>
      <c r="P126" s="226">
        <f>O126*H126</f>
        <v>0</v>
      </c>
      <c r="Q126" s="226">
        <v>0.029000000000000001</v>
      </c>
      <c r="R126" s="226">
        <f>Q126*H126</f>
        <v>0.69600000000000006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202</v>
      </c>
      <c r="AT126" s="228" t="s">
        <v>198</v>
      </c>
      <c r="AU126" s="228" t="s">
        <v>83</v>
      </c>
      <c r="AY126" s="14" t="s">
        <v>134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81</v>
      </c>
      <c r="BK126" s="229">
        <f>ROUND(I126*H126,2)</f>
        <v>0</v>
      </c>
      <c r="BL126" s="14" t="s">
        <v>161</v>
      </c>
      <c r="BM126" s="228" t="s">
        <v>1350</v>
      </c>
    </row>
    <row r="127" s="2" customFormat="1" ht="37.8" customHeight="1">
      <c r="A127" s="35"/>
      <c r="B127" s="36"/>
      <c r="C127" s="216" t="s">
        <v>157</v>
      </c>
      <c r="D127" s="216" t="s">
        <v>136</v>
      </c>
      <c r="E127" s="217" t="s">
        <v>1351</v>
      </c>
      <c r="F127" s="218" t="s">
        <v>1352</v>
      </c>
      <c r="G127" s="219" t="s">
        <v>139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161</v>
      </c>
      <c r="AT127" s="228" t="s">
        <v>136</v>
      </c>
      <c r="AU127" s="228" t="s">
        <v>83</v>
      </c>
      <c r="AY127" s="14" t="s">
        <v>134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81</v>
      </c>
      <c r="BK127" s="229">
        <f>ROUND(I127*H127,2)</f>
        <v>0</v>
      </c>
      <c r="BL127" s="14" t="s">
        <v>161</v>
      </c>
      <c r="BM127" s="228" t="s">
        <v>1353</v>
      </c>
    </row>
    <row r="128" s="2" customFormat="1" ht="24.15" customHeight="1">
      <c r="A128" s="35"/>
      <c r="B128" s="36"/>
      <c r="C128" s="235" t="s">
        <v>163</v>
      </c>
      <c r="D128" s="235" t="s">
        <v>198</v>
      </c>
      <c r="E128" s="236" t="s">
        <v>1354</v>
      </c>
      <c r="F128" s="237" t="s">
        <v>1355</v>
      </c>
      <c r="G128" s="238" t="s">
        <v>139</v>
      </c>
      <c r="H128" s="239">
        <v>1</v>
      </c>
      <c r="I128" s="240"/>
      <c r="J128" s="241">
        <f>ROUND(I128*H128,2)</f>
        <v>0</v>
      </c>
      <c r="K128" s="242"/>
      <c r="L128" s="243"/>
      <c r="M128" s="244" t="s">
        <v>1</v>
      </c>
      <c r="N128" s="245" t="s">
        <v>38</v>
      </c>
      <c r="O128" s="88"/>
      <c r="P128" s="226">
        <f>O128*H128</f>
        <v>0</v>
      </c>
      <c r="Q128" s="226">
        <v>0.035000000000000003</v>
      </c>
      <c r="R128" s="226">
        <f>Q128*H128</f>
        <v>0.035000000000000003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202</v>
      </c>
      <c r="AT128" s="228" t="s">
        <v>198</v>
      </c>
      <c r="AU128" s="228" t="s">
        <v>83</v>
      </c>
      <c r="AY128" s="14" t="s">
        <v>134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81</v>
      </c>
      <c r="BK128" s="229">
        <f>ROUND(I128*H128,2)</f>
        <v>0</v>
      </c>
      <c r="BL128" s="14" t="s">
        <v>161</v>
      </c>
      <c r="BM128" s="228" t="s">
        <v>1356</v>
      </c>
    </row>
    <row r="129" s="2" customFormat="1" ht="24.15" customHeight="1">
      <c r="A129" s="35"/>
      <c r="B129" s="36"/>
      <c r="C129" s="216" t="s">
        <v>167</v>
      </c>
      <c r="D129" s="216" t="s">
        <v>136</v>
      </c>
      <c r="E129" s="217" t="s">
        <v>1357</v>
      </c>
      <c r="F129" s="218" t="s">
        <v>1358</v>
      </c>
      <c r="G129" s="219" t="s">
        <v>139</v>
      </c>
      <c r="H129" s="220">
        <v>24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161</v>
      </c>
      <c r="AT129" s="228" t="s">
        <v>136</v>
      </c>
      <c r="AU129" s="228" t="s">
        <v>83</v>
      </c>
      <c r="AY129" s="14" t="s">
        <v>134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81</v>
      </c>
      <c r="BK129" s="229">
        <f>ROUND(I129*H129,2)</f>
        <v>0</v>
      </c>
      <c r="BL129" s="14" t="s">
        <v>161</v>
      </c>
      <c r="BM129" s="228" t="s">
        <v>1359</v>
      </c>
    </row>
    <row r="130" s="2" customFormat="1" ht="21.75" customHeight="1">
      <c r="A130" s="35"/>
      <c r="B130" s="36"/>
      <c r="C130" s="235" t="s">
        <v>172</v>
      </c>
      <c r="D130" s="235" t="s">
        <v>198</v>
      </c>
      <c r="E130" s="236" t="s">
        <v>1360</v>
      </c>
      <c r="F130" s="237" t="s">
        <v>1361</v>
      </c>
      <c r="G130" s="238" t="s">
        <v>139</v>
      </c>
      <c r="H130" s="239">
        <v>24</v>
      </c>
      <c r="I130" s="240"/>
      <c r="J130" s="241">
        <f>ROUND(I130*H130,2)</f>
        <v>0</v>
      </c>
      <c r="K130" s="242"/>
      <c r="L130" s="243"/>
      <c r="M130" s="244" t="s">
        <v>1</v>
      </c>
      <c r="N130" s="245" t="s">
        <v>38</v>
      </c>
      <c r="O130" s="88"/>
      <c r="P130" s="226">
        <f>O130*H130</f>
        <v>0</v>
      </c>
      <c r="Q130" s="226">
        <v>0.001</v>
      </c>
      <c r="R130" s="226">
        <f>Q130*H130</f>
        <v>0.024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202</v>
      </c>
      <c r="AT130" s="228" t="s">
        <v>198</v>
      </c>
      <c r="AU130" s="228" t="s">
        <v>83</v>
      </c>
      <c r="AY130" s="14" t="s">
        <v>134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81</v>
      </c>
      <c r="BK130" s="229">
        <f>ROUND(I130*H130,2)</f>
        <v>0</v>
      </c>
      <c r="BL130" s="14" t="s">
        <v>161</v>
      </c>
      <c r="BM130" s="228" t="s">
        <v>1362</v>
      </c>
    </row>
    <row r="131" s="2" customFormat="1" ht="24.15" customHeight="1">
      <c r="A131" s="35"/>
      <c r="B131" s="36"/>
      <c r="C131" s="216" t="s">
        <v>177</v>
      </c>
      <c r="D131" s="216" t="s">
        <v>136</v>
      </c>
      <c r="E131" s="217" t="s">
        <v>1363</v>
      </c>
      <c r="F131" s="218" t="s">
        <v>1364</v>
      </c>
      <c r="G131" s="219" t="s">
        <v>345</v>
      </c>
      <c r="H131" s="220">
        <v>74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161</v>
      </c>
      <c r="AT131" s="228" t="s">
        <v>136</v>
      </c>
      <c r="AU131" s="228" t="s">
        <v>83</v>
      </c>
      <c r="AY131" s="14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81</v>
      </c>
      <c r="BK131" s="229">
        <f>ROUND(I131*H131,2)</f>
        <v>0</v>
      </c>
      <c r="BL131" s="14" t="s">
        <v>161</v>
      </c>
      <c r="BM131" s="228" t="s">
        <v>1365</v>
      </c>
    </row>
    <row r="132" s="2" customFormat="1" ht="24.15" customHeight="1">
      <c r="A132" s="35"/>
      <c r="B132" s="36"/>
      <c r="C132" s="235" t="s">
        <v>182</v>
      </c>
      <c r="D132" s="235" t="s">
        <v>198</v>
      </c>
      <c r="E132" s="236" t="s">
        <v>1366</v>
      </c>
      <c r="F132" s="237" t="s">
        <v>1367</v>
      </c>
      <c r="G132" s="238" t="s">
        <v>345</v>
      </c>
      <c r="H132" s="239">
        <v>50</v>
      </c>
      <c r="I132" s="240"/>
      <c r="J132" s="241">
        <f>ROUND(I132*H132,2)</f>
        <v>0</v>
      </c>
      <c r="K132" s="242"/>
      <c r="L132" s="243"/>
      <c r="M132" s="244" t="s">
        <v>1</v>
      </c>
      <c r="N132" s="245" t="s">
        <v>38</v>
      </c>
      <c r="O132" s="88"/>
      <c r="P132" s="226">
        <f>O132*H132</f>
        <v>0</v>
      </c>
      <c r="Q132" s="226">
        <v>0.0015</v>
      </c>
      <c r="R132" s="226">
        <f>Q132*H132</f>
        <v>0.074999999999999997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202</v>
      </c>
      <c r="AT132" s="228" t="s">
        <v>198</v>
      </c>
      <c r="AU132" s="228" t="s">
        <v>83</v>
      </c>
      <c r="AY132" s="14" t="s">
        <v>134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81</v>
      </c>
      <c r="BK132" s="229">
        <f>ROUND(I132*H132,2)</f>
        <v>0</v>
      </c>
      <c r="BL132" s="14" t="s">
        <v>161</v>
      </c>
      <c r="BM132" s="228" t="s">
        <v>1368</v>
      </c>
    </row>
    <row r="133" s="2" customFormat="1" ht="24.15" customHeight="1">
      <c r="A133" s="35"/>
      <c r="B133" s="36"/>
      <c r="C133" s="235" t="s">
        <v>187</v>
      </c>
      <c r="D133" s="235" t="s">
        <v>198</v>
      </c>
      <c r="E133" s="236" t="s">
        <v>1369</v>
      </c>
      <c r="F133" s="237" t="s">
        <v>1370</v>
      </c>
      <c r="G133" s="238" t="s">
        <v>345</v>
      </c>
      <c r="H133" s="239">
        <v>24</v>
      </c>
      <c r="I133" s="240"/>
      <c r="J133" s="241">
        <f>ROUND(I133*H133,2)</f>
        <v>0</v>
      </c>
      <c r="K133" s="242"/>
      <c r="L133" s="243"/>
      <c r="M133" s="244" t="s">
        <v>1</v>
      </c>
      <c r="N133" s="245" t="s">
        <v>38</v>
      </c>
      <c r="O133" s="88"/>
      <c r="P133" s="226">
        <f>O133*H133</f>
        <v>0</v>
      </c>
      <c r="Q133" s="226">
        <v>0.0055199999999999997</v>
      </c>
      <c r="R133" s="226">
        <f>Q133*H133</f>
        <v>0.13247999999999999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202</v>
      </c>
      <c r="AT133" s="228" t="s">
        <v>198</v>
      </c>
      <c r="AU133" s="228" t="s">
        <v>83</v>
      </c>
      <c r="AY133" s="14" t="s">
        <v>134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81</v>
      </c>
      <c r="BK133" s="229">
        <f>ROUND(I133*H133,2)</f>
        <v>0</v>
      </c>
      <c r="BL133" s="14" t="s">
        <v>161</v>
      </c>
      <c r="BM133" s="228" t="s">
        <v>1371</v>
      </c>
    </row>
    <row r="134" s="2" customFormat="1" ht="37.8" customHeight="1">
      <c r="A134" s="35"/>
      <c r="B134" s="36"/>
      <c r="C134" s="216" t="s">
        <v>8</v>
      </c>
      <c r="D134" s="216" t="s">
        <v>136</v>
      </c>
      <c r="E134" s="217" t="s">
        <v>390</v>
      </c>
      <c r="F134" s="218" t="s">
        <v>1372</v>
      </c>
      <c r="G134" s="219" t="s">
        <v>1373</v>
      </c>
      <c r="H134" s="220">
        <v>480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161</v>
      </c>
      <c r="AT134" s="228" t="s">
        <v>136</v>
      </c>
      <c r="AU134" s="228" t="s">
        <v>83</v>
      </c>
      <c r="AY134" s="14" t="s">
        <v>134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81</v>
      </c>
      <c r="BK134" s="229">
        <f>ROUND(I134*H134,2)</f>
        <v>0</v>
      </c>
      <c r="BL134" s="14" t="s">
        <v>161</v>
      </c>
      <c r="BM134" s="228" t="s">
        <v>1374</v>
      </c>
    </row>
    <row r="135" s="2" customFormat="1" ht="24.15" customHeight="1">
      <c r="A135" s="35"/>
      <c r="B135" s="36"/>
      <c r="C135" s="216" t="s">
        <v>197</v>
      </c>
      <c r="D135" s="216" t="s">
        <v>136</v>
      </c>
      <c r="E135" s="217" t="s">
        <v>1375</v>
      </c>
      <c r="F135" s="218" t="s">
        <v>1376</v>
      </c>
      <c r="G135" s="219" t="s">
        <v>194</v>
      </c>
      <c r="H135" s="220">
        <v>0.47999999999999998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161</v>
      </c>
      <c r="AT135" s="228" t="s">
        <v>136</v>
      </c>
      <c r="AU135" s="228" t="s">
        <v>83</v>
      </c>
      <c r="AY135" s="14" t="s">
        <v>134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81</v>
      </c>
      <c r="BK135" s="229">
        <f>ROUND(I135*H135,2)</f>
        <v>0</v>
      </c>
      <c r="BL135" s="14" t="s">
        <v>161</v>
      </c>
      <c r="BM135" s="228" t="s">
        <v>1377</v>
      </c>
    </row>
    <row r="136" s="2" customFormat="1" ht="37.8" customHeight="1">
      <c r="A136" s="35"/>
      <c r="B136" s="36"/>
      <c r="C136" s="216" t="s">
        <v>205</v>
      </c>
      <c r="D136" s="216" t="s">
        <v>136</v>
      </c>
      <c r="E136" s="217" t="s">
        <v>1378</v>
      </c>
      <c r="F136" s="218" t="s">
        <v>1379</v>
      </c>
      <c r="G136" s="219" t="s">
        <v>345</v>
      </c>
      <c r="H136" s="220">
        <v>500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161</v>
      </c>
      <c r="AT136" s="228" t="s">
        <v>136</v>
      </c>
      <c r="AU136" s="228" t="s">
        <v>83</v>
      </c>
      <c r="AY136" s="14" t="s">
        <v>134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81</v>
      </c>
      <c r="BK136" s="229">
        <f>ROUND(I136*H136,2)</f>
        <v>0</v>
      </c>
      <c r="BL136" s="14" t="s">
        <v>161</v>
      </c>
      <c r="BM136" s="228" t="s">
        <v>1380</v>
      </c>
    </row>
    <row r="137" s="2" customFormat="1" ht="16.5" customHeight="1">
      <c r="A137" s="35"/>
      <c r="B137" s="36"/>
      <c r="C137" s="216" t="s">
        <v>210</v>
      </c>
      <c r="D137" s="216" t="s">
        <v>136</v>
      </c>
      <c r="E137" s="217" t="s">
        <v>1381</v>
      </c>
      <c r="F137" s="218" t="s">
        <v>1382</v>
      </c>
      <c r="G137" s="219" t="s">
        <v>345</v>
      </c>
      <c r="H137" s="220">
        <v>12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161</v>
      </c>
      <c r="AT137" s="228" t="s">
        <v>136</v>
      </c>
      <c r="AU137" s="228" t="s">
        <v>83</v>
      </c>
      <c r="AY137" s="14" t="s">
        <v>134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81</v>
      </c>
      <c r="BK137" s="229">
        <f>ROUND(I137*H137,2)</f>
        <v>0</v>
      </c>
      <c r="BL137" s="14" t="s">
        <v>161</v>
      </c>
      <c r="BM137" s="228" t="s">
        <v>1383</v>
      </c>
    </row>
    <row r="138" s="2" customFormat="1" ht="33" customHeight="1">
      <c r="A138" s="35"/>
      <c r="B138" s="36"/>
      <c r="C138" s="216" t="s">
        <v>161</v>
      </c>
      <c r="D138" s="216" t="s">
        <v>136</v>
      </c>
      <c r="E138" s="217" t="s">
        <v>1384</v>
      </c>
      <c r="F138" s="218" t="s">
        <v>1385</v>
      </c>
      <c r="G138" s="219" t="s">
        <v>139</v>
      </c>
      <c r="H138" s="220">
        <v>24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161</v>
      </c>
      <c r="AT138" s="228" t="s">
        <v>136</v>
      </c>
      <c r="AU138" s="228" t="s">
        <v>83</v>
      </c>
      <c r="AY138" s="14" t="s">
        <v>134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81</v>
      </c>
      <c r="BK138" s="229">
        <f>ROUND(I138*H138,2)</f>
        <v>0</v>
      </c>
      <c r="BL138" s="14" t="s">
        <v>161</v>
      </c>
      <c r="BM138" s="228" t="s">
        <v>1386</v>
      </c>
    </row>
    <row r="139" s="2" customFormat="1" ht="33" customHeight="1">
      <c r="A139" s="35"/>
      <c r="B139" s="36"/>
      <c r="C139" s="216" t="s">
        <v>217</v>
      </c>
      <c r="D139" s="216" t="s">
        <v>136</v>
      </c>
      <c r="E139" s="217" t="s">
        <v>1387</v>
      </c>
      <c r="F139" s="218" t="s">
        <v>1388</v>
      </c>
      <c r="G139" s="219" t="s">
        <v>139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405</v>
      </c>
      <c r="AT139" s="228" t="s">
        <v>136</v>
      </c>
      <c r="AU139" s="228" t="s">
        <v>83</v>
      </c>
      <c r="AY139" s="14" t="s">
        <v>134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81</v>
      </c>
      <c r="BK139" s="229">
        <f>ROUND(I139*H139,2)</f>
        <v>0</v>
      </c>
      <c r="BL139" s="14" t="s">
        <v>405</v>
      </c>
      <c r="BM139" s="228" t="s">
        <v>1389</v>
      </c>
    </row>
    <row r="140" s="2" customFormat="1" ht="16.5" customHeight="1">
      <c r="A140" s="35"/>
      <c r="B140" s="36"/>
      <c r="C140" s="216" t="s">
        <v>221</v>
      </c>
      <c r="D140" s="216" t="s">
        <v>136</v>
      </c>
      <c r="E140" s="217" t="s">
        <v>1390</v>
      </c>
      <c r="F140" s="218" t="s">
        <v>1391</v>
      </c>
      <c r="G140" s="219" t="s">
        <v>345</v>
      </c>
      <c r="H140" s="220">
        <v>30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405</v>
      </c>
      <c r="AT140" s="228" t="s">
        <v>136</v>
      </c>
      <c r="AU140" s="228" t="s">
        <v>83</v>
      </c>
      <c r="AY140" s="14" t="s">
        <v>134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81</v>
      </c>
      <c r="BK140" s="229">
        <f>ROUND(I140*H140,2)</f>
        <v>0</v>
      </c>
      <c r="BL140" s="14" t="s">
        <v>405</v>
      </c>
      <c r="BM140" s="228" t="s">
        <v>1392</v>
      </c>
    </row>
    <row r="141" s="2" customFormat="1" ht="16.5" customHeight="1">
      <c r="A141" s="35"/>
      <c r="B141" s="36"/>
      <c r="C141" s="216" t="s">
        <v>225</v>
      </c>
      <c r="D141" s="216" t="s">
        <v>136</v>
      </c>
      <c r="E141" s="217" t="s">
        <v>1393</v>
      </c>
      <c r="F141" s="218" t="s">
        <v>1394</v>
      </c>
      <c r="G141" s="219" t="s">
        <v>345</v>
      </c>
      <c r="H141" s="220">
        <v>30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405</v>
      </c>
      <c r="AT141" s="228" t="s">
        <v>136</v>
      </c>
      <c r="AU141" s="228" t="s">
        <v>83</v>
      </c>
      <c r="AY141" s="14" t="s">
        <v>134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81</v>
      </c>
      <c r="BK141" s="229">
        <f>ROUND(I141*H141,2)</f>
        <v>0</v>
      </c>
      <c r="BL141" s="14" t="s">
        <v>405</v>
      </c>
      <c r="BM141" s="228" t="s">
        <v>1395</v>
      </c>
    </row>
    <row r="142" s="2" customFormat="1" ht="44.25" customHeight="1">
      <c r="A142" s="35"/>
      <c r="B142" s="36"/>
      <c r="C142" s="216" t="s">
        <v>229</v>
      </c>
      <c r="D142" s="216" t="s">
        <v>136</v>
      </c>
      <c r="E142" s="217" t="s">
        <v>1396</v>
      </c>
      <c r="F142" s="218" t="s">
        <v>1397</v>
      </c>
      <c r="G142" s="219" t="s">
        <v>139</v>
      </c>
      <c r="H142" s="220">
        <v>300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405</v>
      </c>
      <c r="AT142" s="228" t="s">
        <v>136</v>
      </c>
      <c r="AU142" s="228" t="s">
        <v>83</v>
      </c>
      <c r="AY142" s="14" t="s">
        <v>134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81</v>
      </c>
      <c r="BK142" s="229">
        <f>ROUND(I142*H142,2)</f>
        <v>0</v>
      </c>
      <c r="BL142" s="14" t="s">
        <v>405</v>
      </c>
      <c r="BM142" s="228" t="s">
        <v>1398</v>
      </c>
    </row>
    <row r="143" s="2" customFormat="1" ht="21.75" customHeight="1">
      <c r="A143" s="35"/>
      <c r="B143" s="36"/>
      <c r="C143" s="216" t="s">
        <v>7</v>
      </c>
      <c r="D143" s="216" t="s">
        <v>136</v>
      </c>
      <c r="E143" s="217" t="s">
        <v>1399</v>
      </c>
      <c r="F143" s="218" t="s">
        <v>1400</v>
      </c>
      <c r="G143" s="219" t="s">
        <v>139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161</v>
      </c>
      <c r="AT143" s="228" t="s">
        <v>136</v>
      </c>
      <c r="AU143" s="228" t="s">
        <v>83</v>
      </c>
      <c r="AY143" s="14" t="s">
        <v>134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81</v>
      </c>
      <c r="BK143" s="229">
        <f>ROUND(I143*H143,2)</f>
        <v>0</v>
      </c>
      <c r="BL143" s="14" t="s">
        <v>161</v>
      </c>
      <c r="BM143" s="228" t="s">
        <v>1401</v>
      </c>
    </row>
    <row r="144" s="2" customFormat="1" ht="16.5" customHeight="1">
      <c r="A144" s="35"/>
      <c r="B144" s="36"/>
      <c r="C144" s="216" t="s">
        <v>236</v>
      </c>
      <c r="D144" s="216" t="s">
        <v>136</v>
      </c>
      <c r="E144" s="217" t="s">
        <v>1402</v>
      </c>
      <c r="F144" s="218" t="s">
        <v>1403</v>
      </c>
      <c r="G144" s="219" t="s">
        <v>201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405</v>
      </c>
      <c r="AT144" s="228" t="s">
        <v>136</v>
      </c>
      <c r="AU144" s="228" t="s">
        <v>83</v>
      </c>
      <c r="AY144" s="14" t="s">
        <v>134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81</v>
      </c>
      <c r="BK144" s="229">
        <f>ROUND(I144*H144,2)</f>
        <v>0</v>
      </c>
      <c r="BL144" s="14" t="s">
        <v>405</v>
      </c>
      <c r="BM144" s="228" t="s">
        <v>1404</v>
      </c>
    </row>
    <row r="145" s="12" customFormat="1" ht="25.92" customHeight="1">
      <c r="A145" s="12"/>
      <c r="B145" s="200"/>
      <c r="C145" s="201"/>
      <c r="D145" s="202" t="s">
        <v>72</v>
      </c>
      <c r="E145" s="203" t="s">
        <v>97</v>
      </c>
      <c r="F145" s="203" t="s">
        <v>1262</v>
      </c>
      <c r="G145" s="201"/>
      <c r="H145" s="201"/>
      <c r="I145" s="204"/>
      <c r="J145" s="205">
        <f>BK145</f>
        <v>0</v>
      </c>
      <c r="K145" s="201"/>
      <c r="L145" s="206"/>
      <c r="M145" s="207"/>
      <c r="N145" s="208"/>
      <c r="O145" s="208"/>
      <c r="P145" s="209">
        <f>P146</f>
        <v>0</v>
      </c>
      <c r="Q145" s="208"/>
      <c r="R145" s="209">
        <f>R146</f>
        <v>0</v>
      </c>
      <c r="S145" s="208"/>
      <c r="T145" s="210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157</v>
      </c>
      <c r="AT145" s="212" t="s">
        <v>72</v>
      </c>
      <c r="AU145" s="212" t="s">
        <v>73</v>
      </c>
      <c r="AY145" s="211" t="s">
        <v>134</v>
      </c>
      <c r="BK145" s="213">
        <f>BK146</f>
        <v>0</v>
      </c>
    </row>
    <row r="146" s="12" customFormat="1" ht="22.8" customHeight="1">
      <c r="A146" s="12"/>
      <c r="B146" s="200"/>
      <c r="C146" s="201"/>
      <c r="D146" s="202" t="s">
        <v>72</v>
      </c>
      <c r="E146" s="214" t="s">
        <v>1405</v>
      </c>
      <c r="F146" s="214" t="s">
        <v>1406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SUM(P147:P160)</f>
        <v>0</v>
      </c>
      <c r="Q146" s="208"/>
      <c r="R146" s="209">
        <f>SUM(R147:R160)</f>
        <v>0</v>
      </c>
      <c r="S146" s="208"/>
      <c r="T146" s="210">
        <f>SUM(T147:T160)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157</v>
      </c>
      <c r="AT146" s="212" t="s">
        <v>72</v>
      </c>
      <c r="AU146" s="212" t="s">
        <v>81</v>
      </c>
      <c r="AY146" s="211" t="s">
        <v>134</v>
      </c>
      <c r="BK146" s="213">
        <f>SUM(BK147:BK160)</f>
        <v>0</v>
      </c>
    </row>
    <row r="147" s="2" customFormat="1" ht="16.5" customHeight="1">
      <c r="A147" s="35"/>
      <c r="B147" s="36"/>
      <c r="C147" s="216" t="s">
        <v>240</v>
      </c>
      <c r="D147" s="216" t="s">
        <v>136</v>
      </c>
      <c r="E147" s="217" t="s">
        <v>1331</v>
      </c>
      <c r="F147" s="218" t="s">
        <v>1332</v>
      </c>
      <c r="G147" s="219" t="s">
        <v>201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691</v>
      </c>
      <c r="AT147" s="228" t="s">
        <v>136</v>
      </c>
      <c r="AU147" s="228" t="s">
        <v>83</v>
      </c>
      <c r="AY147" s="14" t="s">
        <v>134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81</v>
      </c>
      <c r="BK147" s="229">
        <f>ROUND(I147*H147,2)</f>
        <v>0</v>
      </c>
      <c r="BL147" s="14" t="s">
        <v>691</v>
      </c>
      <c r="BM147" s="228" t="s">
        <v>1407</v>
      </c>
    </row>
    <row r="148" s="2" customFormat="1" ht="16.5" customHeight="1">
      <c r="A148" s="35"/>
      <c r="B148" s="36"/>
      <c r="C148" s="216" t="s">
        <v>244</v>
      </c>
      <c r="D148" s="216" t="s">
        <v>136</v>
      </c>
      <c r="E148" s="217" t="s">
        <v>1408</v>
      </c>
      <c r="F148" s="218" t="s">
        <v>1409</v>
      </c>
      <c r="G148" s="219" t="s">
        <v>208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140</v>
      </c>
      <c r="AT148" s="228" t="s">
        <v>136</v>
      </c>
      <c r="AU148" s="228" t="s">
        <v>83</v>
      </c>
      <c r="AY148" s="14" t="s">
        <v>134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81</v>
      </c>
      <c r="BK148" s="229">
        <f>ROUND(I148*H148,2)</f>
        <v>0</v>
      </c>
      <c r="BL148" s="14" t="s">
        <v>140</v>
      </c>
      <c r="BM148" s="228" t="s">
        <v>1410</v>
      </c>
    </row>
    <row r="149" s="2" customFormat="1" ht="16.5" customHeight="1">
      <c r="A149" s="35"/>
      <c r="B149" s="36"/>
      <c r="C149" s="216" t="s">
        <v>247</v>
      </c>
      <c r="D149" s="216" t="s">
        <v>136</v>
      </c>
      <c r="E149" s="217" t="s">
        <v>1411</v>
      </c>
      <c r="F149" s="218" t="s">
        <v>1412</v>
      </c>
      <c r="G149" s="219" t="s">
        <v>201</v>
      </c>
      <c r="H149" s="220">
        <v>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140</v>
      </c>
      <c r="AT149" s="228" t="s">
        <v>136</v>
      </c>
      <c r="AU149" s="228" t="s">
        <v>83</v>
      </c>
      <c r="AY149" s="14" t="s">
        <v>134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81</v>
      </c>
      <c r="BK149" s="229">
        <f>ROUND(I149*H149,2)</f>
        <v>0</v>
      </c>
      <c r="BL149" s="14" t="s">
        <v>140</v>
      </c>
      <c r="BM149" s="228" t="s">
        <v>1413</v>
      </c>
    </row>
    <row r="150" s="2" customFormat="1">
      <c r="A150" s="35"/>
      <c r="B150" s="36"/>
      <c r="C150" s="37"/>
      <c r="D150" s="230" t="s">
        <v>142</v>
      </c>
      <c r="E150" s="37"/>
      <c r="F150" s="231" t="s">
        <v>1414</v>
      </c>
      <c r="G150" s="37"/>
      <c r="H150" s="37"/>
      <c r="I150" s="232"/>
      <c r="J150" s="37"/>
      <c r="K150" s="37"/>
      <c r="L150" s="41"/>
      <c r="M150" s="233"/>
      <c r="N150" s="23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142</v>
      </c>
      <c r="AU150" s="14" t="s">
        <v>83</v>
      </c>
    </row>
    <row r="151" s="2" customFormat="1" ht="16.5" customHeight="1">
      <c r="A151" s="35"/>
      <c r="B151" s="36"/>
      <c r="C151" s="216" t="s">
        <v>250</v>
      </c>
      <c r="D151" s="216" t="s">
        <v>136</v>
      </c>
      <c r="E151" s="217" t="s">
        <v>1415</v>
      </c>
      <c r="F151" s="218" t="s">
        <v>1416</v>
      </c>
      <c r="G151" s="219" t="s">
        <v>201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140</v>
      </c>
      <c r="AT151" s="228" t="s">
        <v>136</v>
      </c>
      <c r="AU151" s="228" t="s">
        <v>83</v>
      </c>
      <c r="AY151" s="14" t="s">
        <v>134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81</v>
      </c>
      <c r="BK151" s="229">
        <f>ROUND(I151*H151,2)</f>
        <v>0</v>
      </c>
      <c r="BL151" s="14" t="s">
        <v>140</v>
      </c>
      <c r="BM151" s="228" t="s">
        <v>1417</v>
      </c>
    </row>
    <row r="152" s="2" customFormat="1" ht="16.5" customHeight="1">
      <c r="A152" s="35"/>
      <c r="B152" s="36"/>
      <c r="C152" s="216" t="s">
        <v>253</v>
      </c>
      <c r="D152" s="216" t="s">
        <v>136</v>
      </c>
      <c r="E152" s="217" t="s">
        <v>1418</v>
      </c>
      <c r="F152" s="218" t="s">
        <v>1419</v>
      </c>
      <c r="G152" s="219" t="s">
        <v>201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140</v>
      </c>
      <c r="AT152" s="228" t="s">
        <v>136</v>
      </c>
      <c r="AU152" s="228" t="s">
        <v>83</v>
      </c>
      <c r="AY152" s="14" t="s">
        <v>134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81</v>
      </c>
      <c r="BK152" s="229">
        <f>ROUND(I152*H152,2)</f>
        <v>0</v>
      </c>
      <c r="BL152" s="14" t="s">
        <v>140</v>
      </c>
      <c r="BM152" s="228" t="s">
        <v>1420</v>
      </c>
    </row>
    <row r="153" s="2" customFormat="1" ht="16.5" customHeight="1">
      <c r="A153" s="35"/>
      <c r="B153" s="36"/>
      <c r="C153" s="216" t="s">
        <v>257</v>
      </c>
      <c r="D153" s="216" t="s">
        <v>136</v>
      </c>
      <c r="E153" s="217" t="s">
        <v>1421</v>
      </c>
      <c r="F153" s="218" t="s">
        <v>1422</v>
      </c>
      <c r="G153" s="219" t="s">
        <v>1423</v>
      </c>
      <c r="H153" s="220">
        <v>8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140</v>
      </c>
      <c r="AT153" s="228" t="s">
        <v>136</v>
      </c>
      <c r="AU153" s="228" t="s">
        <v>83</v>
      </c>
      <c r="AY153" s="14" t="s">
        <v>134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81</v>
      </c>
      <c r="BK153" s="229">
        <f>ROUND(I153*H153,2)</f>
        <v>0</v>
      </c>
      <c r="BL153" s="14" t="s">
        <v>140</v>
      </c>
      <c r="BM153" s="228" t="s">
        <v>1424</v>
      </c>
    </row>
    <row r="154" s="2" customFormat="1" ht="16.5" customHeight="1">
      <c r="A154" s="35"/>
      <c r="B154" s="36"/>
      <c r="C154" s="216" t="s">
        <v>261</v>
      </c>
      <c r="D154" s="216" t="s">
        <v>136</v>
      </c>
      <c r="E154" s="217" t="s">
        <v>1425</v>
      </c>
      <c r="F154" s="218" t="s">
        <v>1426</v>
      </c>
      <c r="G154" s="219" t="s">
        <v>1423</v>
      </c>
      <c r="H154" s="220">
        <v>8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140</v>
      </c>
      <c r="AT154" s="228" t="s">
        <v>136</v>
      </c>
      <c r="AU154" s="228" t="s">
        <v>83</v>
      </c>
      <c r="AY154" s="14" t="s">
        <v>134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81</v>
      </c>
      <c r="BK154" s="229">
        <f>ROUND(I154*H154,2)</f>
        <v>0</v>
      </c>
      <c r="BL154" s="14" t="s">
        <v>140</v>
      </c>
      <c r="BM154" s="228" t="s">
        <v>1427</v>
      </c>
    </row>
    <row r="155" s="2" customFormat="1" ht="16.5" customHeight="1">
      <c r="A155" s="35"/>
      <c r="B155" s="36"/>
      <c r="C155" s="216" t="s">
        <v>265</v>
      </c>
      <c r="D155" s="216" t="s">
        <v>136</v>
      </c>
      <c r="E155" s="217" t="s">
        <v>1428</v>
      </c>
      <c r="F155" s="218" t="s">
        <v>1429</v>
      </c>
      <c r="G155" s="219" t="s">
        <v>201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140</v>
      </c>
      <c r="AT155" s="228" t="s">
        <v>136</v>
      </c>
      <c r="AU155" s="228" t="s">
        <v>83</v>
      </c>
      <c r="AY155" s="14" t="s">
        <v>134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81</v>
      </c>
      <c r="BK155" s="229">
        <f>ROUND(I155*H155,2)</f>
        <v>0</v>
      </c>
      <c r="BL155" s="14" t="s">
        <v>140</v>
      </c>
      <c r="BM155" s="228" t="s">
        <v>1430</v>
      </c>
    </row>
    <row r="156" s="2" customFormat="1" ht="16.5" customHeight="1">
      <c r="A156" s="35"/>
      <c r="B156" s="36"/>
      <c r="C156" s="216" t="s">
        <v>269</v>
      </c>
      <c r="D156" s="216" t="s">
        <v>136</v>
      </c>
      <c r="E156" s="217" t="s">
        <v>1431</v>
      </c>
      <c r="F156" s="218" t="s">
        <v>1319</v>
      </c>
      <c r="G156" s="219" t="s">
        <v>201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691</v>
      </c>
      <c r="AT156" s="228" t="s">
        <v>136</v>
      </c>
      <c r="AU156" s="228" t="s">
        <v>83</v>
      </c>
      <c r="AY156" s="14" t="s">
        <v>134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81</v>
      </c>
      <c r="BK156" s="229">
        <f>ROUND(I156*H156,2)</f>
        <v>0</v>
      </c>
      <c r="BL156" s="14" t="s">
        <v>691</v>
      </c>
      <c r="BM156" s="228" t="s">
        <v>1432</v>
      </c>
    </row>
    <row r="157" s="2" customFormat="1" ht="16.5" customHeight="1">
      <c r="A157" s="35"/>
      <c r="B157" s="36"/>
      <c r="C157" s="216" t="s">
        <v>202</v>
      </c>
      <c r="D157" s="216" t="s">
        <v>136</v>
      </c>
      <c r="E157" s="217" t="s">
        <v>1433</v>
      </c>
      <c r="F157" s="218" t="s">
        <v>1322</v>
      </c>
      <c r="G157" s="219" t="s">
        <v>201</v>
      </c>
      <c r="H157" s="220">
        <v>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691</v>
      </c>
      <c r="AT157" s="228" t="s">
        <v>136</v>
      </c>
      <c r="AU157" s="228" t="s">
        <v>83</v>
      </c>
      <c r="AY157" s="14" t="s">
        <v>134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81</v>
      </c>
      <c r="BK157" s="229">
        <f>ROUND(I157*H157,2)</f>
        <v>0</v>
      </c>
      <c r="BL157" s="14" t="s">
        <v>691</v>
      </c>
      <c r="BM157" s="228" t="s">
        <v>1434</v>
      </c>
    </row>
    <row r="158" s="2" customFormat="1" ht="16.5" customHeight="1">
      <c r="A158" s="35"/>
      <c r="B158" s="36"/>
      <c r="C158" s="216" t="s">
        <v>275</v>
      </c>
      <c r="D158" s="216" t="s">
        <v>136</v>
      </c>
      <c r="E158" s="217" t="s">
        <v>1435</v>
      </c>
      <c r="F158" s="218" t="s">
        <v>759</v>
      </c>
      <c r="G158" s="219" t="s">
        <v>201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691</v>
      </c>
      <c r="AT158" s="228" t="s">
        <v>136</v>
      </c>
      <c r="AU158" s="228" t="s">
        <v>83</v>
      </c>
      <c r="AY158" s="14" t="s">
        <v>134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81</v>
      </c>
      <c r="BK158" s="229">
        <f>ROUND(I158*H158,2)</f>
        <v>0</v>
      </c>
      <c r="BL158" s="14" t="s">
        <v>691</v>
      </c>
      <c r="BM158" s="228" t="s">
        <v>1436</v>
      </c>
    </row>
    <row r="159" s="2" customFormat="1" ht="16.5" customHeight="1">
      <c r="A159" s="35"/>
      <c r="B159" s="36"/>
      <c r="C159" s="216" t="s">
        <v>279</v>
      </c>
      <c r="D159" s="216" t="s">
        <v>136</v>
      </c>
      <c r="E159" s="217" t="s">
        <v>1437</v>
      </c>
      <c r="F159" s="218" t="s">
        <v>1438</v>
      </c>
      <c r="G159" s="219" t="s">
        <v>201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691</v>
      </c>
      <c r="AT159" s="228" t="s">
        <v>136</v>
      </c>
      <c r="AU159" s="228" t="s">
        <v>83</v>
      </c>
      <c r="AY159" s="14" t="s">
        <v>134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81</v>
      </c>
      <c r="BK159" s="229">
        <f>ROUND(I159*H159,2)</f>
        <v>0</v>
      </c>
      <c r="BL159" s="14" t="s">
        <v>691</v>
      </c>
      <c r="BM159" s="228" t="s">
        <v>1439</v>
      </c>
    </row>
    <row r="160" s="2" customFormat="1" ht="16.5" customHeight="1">
      <c r="A160" s="35"/>
      <c r="B160" s="36"/>
      <c r="C160" s="216" t="s">
        <v>283</v>
      </c>
      <c r="D160" s="216" t="s">
        <v>136</v>
      </c>
      <c r="E160" s="217" t="s">
        <v>1328</v>
      </c>
      <c r="F160" s="218" t="s">
        <v>1329</v>
      </c>
      <c r="G160" s="219" t="s">
        <v>201</v>
      </c>
      <c r="H160" s="220">
        <v>1</v>
      </c>
      <c r="I160" s="221"/>
      <c r="J160" s="222">
        <f>ROUND(I160*H160,2)</f>
        <v>0</v>
      </c>
      <c r="K160" s="223"/>
      <c r="L160" s="41"/>
      <c r="M160" s="250" t="s">
        <v>1</v>
      </c>
      <c r="N160" s="251" t="s">
        <v>38</v>
      </c>
      <c r="O160" s="248"/>
      <c r="P160" s="252">
        <f>O160*H160</f>
        <v>0</v>
      </c>
      <c r="Q160" s="252">
        <v>0</v>
      </c>
      <c r="R160" s="252">
        <f>Q160*H160</f>
        <v>0</v>
      </c>
      <c r="S160" s="252">
        <v>0</v>
      </c>
      <c r="T160" s="25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691</v>
      </c>
      <c r="AT160" s="228" t="s">
        <v>136</v>
      </c>
      <c r="AU160" s="228" t="s">
        <v>83</v>
      </c>
      <c r="AY160" s="14" t="s">
        <v>134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81</v>
      </c>
      <c r="BK160" s="229">
        <f>ROUND(I160*H160,2)</f>
        <v>0</v>
      </c>
      <c r="BL160" s="14" t="s">
        <v>691</v>
      </c>
      <c r="BM160" s="228" t="s">
        <v>1440</v>
      </c>
    </row>
    <row r="161" s="2" customFormat="1" ht="6.96" customHeight="1">
      <c r="A161" s="35"/>
      <c r="B161" s="63"/>
      <c r="C161" s="64"/>
      <c r="D161" s="64"/>
      <c r="E161" s="64"/>
      <c r="F161" s="64"/>
      <c r="G161" s="64"/>
      <c r="H161" s="64"/>
      <c r="I161" s="64"/>
      <c r="J161" s="64"/>
      <c r="K161" s="64"/>
      <c r="L161" s="41"/>
      <c r="M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</row>
  </sheetData>
  <sheetProtection sheet="1" autoFilter="0" formatColumns="0" formatRows="0" objects="1" scenarios="1" spinCount="100000" saltValue="vYeYb92dy3gOaNSMQ1acV0VsxeYsfYchVfGgpQtJp2xby0CcmzjzjslfH+oMHHT7dUPqmcJv90u88TzIKn68tQ==" hashValue="XQS6rlY3ElN5b6EM9F0U+LJubyGDpUG+j21plrSqbubXLfTzpT22QNCFGnViSrYpS0a6jH+Za7N+Vvm//ii/KQ==" algorithmName="SHA-512" password="CC17"/>
  <autoFilter ref="C119:K16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Gregořica</dc:creator>
  <cp:lastModifiedBy>Michal Gregořica</cp:lastModifiedBy>
  <dcterms:created xsi:type="dcterms:W3CDTF">2024-06-24T10:36:41Z</dcterms:created>
  <dcterms:modified xsi:type="dcterms:W3CDTF">2024-06-24T10:36:45Z</dcterms:modified>
</cp:coreProperties>
</file>