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Vedlejší rozpočt..." sheetId="2" r:id="rId2"/>
    <sheet name="SO 101 - Úprava a rozšíře..." sheetId="3" r:id="rId3"/>
    <sheet name="SO 401 - Elektroinstalace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000 - Vedlejší rozpočt...'!$C$116:$K$143</definedName>
    <definedName name="_xlnm.Print_Area" localSheetId="1">'SO 000 - Vedlejší rozpočt...'!$C$4:$J$76,'SO 000 - Vedlejší rozpočt...'!$C$82:$J$98,'SO 000 - Vedlejší rozpočt...'!$C$104:$J$143</definedName>
    <definedName name="_xlnm.Print_Titles" localSheetId="1">'SO 000 - Vedlejší rozpočt...'!$116:$116</definedName>
    <definedName name="_xlnm._FilterDatabase" localSheetId="2" hidden="1">'SO 101 - Úprava a rozšíře...'!$C$124:$K$331</definedName>
    <definedName name="_xlnm.Print_Area" localSheetId="2">'SO 101 - Úprava a rozšíře...'!$C$4:$J$76,'SO 101 - Úprava a rozšíře...'!$C$82:$J$106,'SO 101 - Úprava a rozšíře...'!$C$112:$J$331</definedName>
    <definedName name="_xlnm.Print_Titles" localSheetId="2">'SO 101 - Úprava a rozšíře...'!$124:$124</definedName>
    <definedName name="_xlnm._FilterDatabase" localSheetId="3" hidden="1">'SO 401 - Elektroinstalace...'!$C$123:$K$261</definedName>
    <definedName name="_xlnm.Print_Area" localSheetId="3">'SO 401 - Elektroinstalace...'!$C$4:$J$76,'SO 401 - Elektroinstalace...'!$C$82:$J$105,'SO 401 - Elektroinstalace...'!$C$111:$J$261</definedName>
    <definedName name="_xlnm.Print_Titles" localSheetId="3">'SO 401 - Elektroinstalace...'!$123:$123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7"/>
  <c r="BH137"/>
  <c r="BG137"/>
  <c r="BF137"/>
  <c r="T137"/>
  <c r="T136"/>
  <c r="R137"/>
  <c r="R136"/>
  <c r="P137"/>
  <c r="P136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3" r="J37"/>
  <c r="J36"/>
  <c i="1" r="AY96"/>
  <c i="3" r="J35"/>
  <c i="1" r="AX96"/>
  <c i="3"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R319"/>
  <c r="P319"/>
  <c r="BI314"/>
  <c r="BH314"/>
  <c r="BG314"/>
  <c r="BF314"/>
  <c r="T314"/>
  <c r="T313"/>
  <c r="T312"/>
  <c r="R314"/>
  <c r="R313"/>
  <c r="R312"/>
  <c r="P314"/>
  <c r="P313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9"/>
  <c r="BH219"/>
  <c r="BG219"/>
  <c r="BF219"/>
  <c r="T219"/>
  <c r="R219"/>
  <c r="P219"/>
  <c r="BI212"/>
  <c r="BH212"/>
  <c r="BG212"/>
  <c r="BF212"/>
  <c r="T212"/>
  <c r="R212"/>
  <c r="P212"/>
  <c r="BI208"/>
  <c r="BH208"/>
  <c r="BG208"/>
  <c r="BF208"/>
  <c r="T208"/>
  <c r="R208"/>
  <c r="P208"/>
  <c r="BI203"/>
  <c r="BH203"/>
  <c r="BG203"/>
  <c r="BF203"/>
  <c r="T203"/>
  <c r="R203"/>
  <c r="P203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8"/>
  <c r="BH128"/>
  <c r="BG128"/>
  <c r="BF128"/>
  <c r="T128"/>
  <c r="R128"/>
  <c r="P128"/>
  <c r="J122"/>
  <c r="F121"/>
  <c r="F119"/>
  <c r="E117"/>
  <c r="J92"/>
  <c r="F91"/>
  <c r="F89"/>
  <c r="E87"/>
  <c r="J21"/>
  <c r="E21"/>
  <c r="J121"/>
  <c r="J20"/>
  <c r="J18"/>
  <c r="E18"/>
  <c r="F122"/>
  <c r="J17"/>
  <c r="J12"/>
  <c r="J119"/>
  <c r="E7"/>
  <c r="E115"/>
  <c i="2" r="J37"/>
  <c r="J36"/>
  <c i="1" r="AY95"/>
  <c i="2" r="J35"/>
  <c i="1" r="AX95"/>
  <c i="2"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J114"/>
  <c r="F113"/>
  <c r="F111"/>
  <c r="E109"/>
  <c r="J92"/>
  <c r="F91"/>
  <c r="F89"/>
  <c r="E87"/>
  <c r="J21"/>
  <c r="E21"/>
  <c r="J113"/>
  <c r="J20"/>
  <c r="J18"/>
  <c r="E18"/>
  <c r="F114"/>
  <c r="J17"/>
  <c r="J12"/>
  <c r="J111"/>
  <c r="E7"/>
  <c r="E107"/>
  <c i="1" r="L90"/>
  <c r="AM90"/>
  <c r="AM89"/>
  <c r="L89"/>
  <c r="AM87"/>
  <c r="L87"/>
  <c r="L85"/>
  <c r="L84"/>
  <c i="2" r="J133"/>
  <c r="BK129"/>
  <c r="F34"/>
  <c r="F36"/>
  <c r="F35"/>
  <c i="3" r="BK281"/>
  <c r="BK268"/>
  <c r="J245"/>
  <c r="BK228"/>
  <c r="J223"/>
  <c r="J196"/>
  <c r="BK181"/>
  <c r="J168"/>
  <c r="BK151"/>
  <c r="J128"/>
  <c r="BK308"/>
  <c r="BK303"/>
  <c r="BK285"/>
  <c r="BK272"/>
  <c r="BK260"/>
  <c r="BK245"/>
  <c r="BK223"/>
  <c r="BK203"/>
  <c r="BK176"/>
  <c r="J164"/>
  <c r="BK147"/>
  <c r="J328"/>
  <c r="J308"/>
  <c r="BK233"/>
  <c r="J185"/>
  <c r="BK237"/>
  <c r="J276"/>
  <c r="BK255"/>
  <c i="4" r="J258"/>
  <c r="BK243"/>
  <c r="J231"/>
  <c r="BK222"/>
  <c r="J209"/>
  <c r="J191"/>
  <c r="J179"/>
  <c r="J167"/>
  <c r="J159"/>
  <c r="BK151"/>
  <c r="BK143"/>
  <c r="BK127"/>
  <c r="J243"/>
  <c r="BK231"/>
  <c r="BK218"/>
  <c r="BK209"/>
  <c r="BK201"/>
  <c r="BK187"/>
  <c r="BK175"/>
  <c r="BK159"/>
  <c r="J151"/>
  <c r="J137"/>
  <c r="J127"/>
  <c i="2" r="BK133"/>
  <c r="BK119"/>
  <c i="1" r="AS94"/>
  <c i="2" r="BK137"/>
  <c r="J129"/>
  <c r="BK140"/>
  <c r="J126"/>
  <c r="BK123"/>
  <c r="J123"/>
  <c i="3" r="BK328"/>
  <c r="BK298"/>
  <c r="J293"/>
  <c r="J285"/>
  <c r="J272"/>
  <c r="J251"/>
  <c r="J233"/>
  <c r="J212"/>
  <c r="J203"/>
  <c r="BK191"/>
  <c r="J172"/>
  <c r="J156"/>
  <c r="BK143"/>
  <c r="J314"/>
  <c r="J298"/>
  <c r="BK289"/>
  <c r="J281"/>
  <c r="BK264"/>
  <c r="BK251"/>
  <c r="J237"/>
  <c r="BK219"/>
  <c r="J208"/>
  <c r="J181"/>
  <c r="BK168"/>
  <c r="BK160"/>
  <c r="BK136"/>
  <c r="J323"/>
  <c r="J303"/>
  <c r="BK196"/>
  <c r="J136"/>
  <c r="BK314"/>
  <c r="J264"/>
  <c r="J260"/>
  <c r="J176"/>
  <c r="BK172"/>
  <c r="J151"/>
  <c r="J143"/>
  <c i="4" r="BK254"/>
  <c r="BK249"/>
  <c r="J239"/>
  <c r="J226"/>
  <c r="BK214"/>
  <c r="BK195"/>
  <c r="J187"/>
  <c r="J183"/>
  <c r="J175"/>
  <c r="J163"/>
  <c r="BK155"/>
  <c r="J147"/>
  <c r="J132"/>
  <c r="J254"/>
  <c r="BK235"/>
  <c r="BK226"/>
  <c r="J218"/>
  <c r="J205"/>
  <c r="BK191"/>
  <c r="BK179"/>
  <c r="BK171"/>
  <c r="BK163"/>
  <c r="BK147"/>
  <c r="J143"/>
  <c r="BK132"/>
  <c i="2" r="J137"/>
  <c r="J34"/>
  <c i="3" r="BK323"/>
  <c r="J289"/>
  <c r="BK241"/>
  <c r="BK208"/>
  <c r="J160"/>
  <c r="BK319"/>
  <c r="BK276"/>
  <c r="J241"/>
  <c r="J191"/>
  <c r="BK128"/>
  <c r="J228"/>
  <c r="BK185"/>
  <c i="4" r="J249"/>
  <c r="J201"/>
  <c r="J171"/>
  <c r="BK137"/>
  <c r="BK239"/>
  <c r="J214"/>
  <c r="BK183"/>
  <c r="J155"/>
  <c i="2" r="J119"/>
  <c r="J140"/>
  <c r="BK126"/>
  <c r="F37"/>
  <c i="3" r="J147"/>
  <c r="BK293"/>
  <c r="J255"/>
  <c r="BK212"/>
  <c r="BK156"/>
  <c r="J319"/>
  <c r="J268"/>
  <c r="J219"/>
  <c r="BK164"/>
  <c i="4" r="J235"/>
  <c r="BK205"/>
  <c r="BK258"/>
  <c r="J222"/>
  <c r="J195"/>
  <c r="BK167"/>
  <c i="2" l="1" r="T118"/>
  <c r="T117"/>
  <c i="3" r="P207"/>
  <c r="R259"/>
  <c r="P318"/>
  <c r="BK207"/>
  <c r="J207"/>
  <c r="J100"/>
  <c r="P280"/>
  <c r="P127"/>
  <c r="R127"/>
  <c r="BK195"/>
  <c r="J195"/>
  <c r="J99"/>
  <c r="R195"/>
  <c r="R207"/>
  <c r="BK259"/>
  <c r="J259"/>
  <c r="J101"/>
  <c r="T259"/>
  <c r="T280"/>
  <c r="R318"/>
  <c i="4" r="P126"/>
  <c r="P125"/>
  <c r="T126"/>
  <c r="T125"/>
  <c r="BK142"/>
  <c r="R142"/>
  <c r="BK200"/>
  <c r="J200"/>
  <c r="J102"/>
  <c r="R200"/>
  <c r="T230"/>
  <c i="2" r="BK118"/>
  <c r="J118"/>
  <c r="J97"/>
  <c r="P118"/>
  <c r="P117"/>
  <c i="1" r="AU95"/>
  <c i="2" r="R118"/>
  <c r="R117"/>
  <c i="3" r="BK127"/>
  <c r="J127"/>
  <c r="J98"/>
  <c r="T127"/>
  <c r="P195"/>
  <c r="T195"/>
  <c r="T207"/>
  <c r="P259"/>
  <c r="BK280"/>
  <c r="J280"/>
  <c r="J102"/>
  <c r="R280"/>
  <c r="BK318"/>
  <c r="J318"/>
  <c r="J105"/>
  <c r="T318"/>
  <c i="4" r="BK126"/>
  <c r="J126"/>
  <c r="J98"/>
  <c r="R126"/>
  <c r="R125"/>
  <c r="P142"/>
  <c r="T142"/>
  <c r="P200"/>
  <c r="T200"/>
  <c r="BK230"/>
  <c r="J230"/>
  <c r="J103"/>
  <c r="P230"/>
  <c r="R230"/>
  <c r="BK248"/>
  <c r="J248"/>
  <c r="J104"/>
  <c r="P248"/>
  <c r="R248"/>
  <c r="T248"/>
  <c i="3" r="BK313"/>
  <c r="J313"/>
  <c r="J104"/>
  <c i="4" r="BK136"/>
  <c r="J136"/>
  <c r="J99"/>
  <c r="F92"/>
  <c r="BE127"/>
  <c r="BE132"/>
  <c r="BE137"/>
  <c r="BE143"/>
  <c r="BE151"/>
  <c r="BE155"/>
  <c r="BE159"/>
  <c r="BE163"/>
  <c r="BE167"/>
  <c r="BE171"/>
  <c r="BE179"/>
  <c r="BE183"/>
  <c r="BE187"/>
  <c r="BE191"/>
  <c r="BE195"/>
  <c r="BE201"/>
  <c r="BE226"/>
  <c r="BE231"/>
  <c r="BE235"/>
  <c r="BE243"/>
  <c r="BE249"/>
  <c r="BE254"/>
  <c r="BE258"/>
  <c r="E85"/>
  <c r="J89"/>
  <c r="BE147"/>
  <c r="BE175"/>
  <c r="BE205"/>
  <c r="BE209"/>
  <c r="BE214"/>
  <c r="BE218"/>
  <c r="BE222"/>
  <c r="BE239"/>
  <c i="2" r="BK117"/>
  <c r="J117"/>
  <c r="J96"/>
  <c i="3" r="F92"/>
  <c r="BE191"/>
  <c r="BE237"/>
  <c r="BE241"/>
  <c r="BE285"/>
  <c r="BE293"/>
  <c r="BE303"/>
  <c r="E85"/>
  <c r="BE260"/>
  <c r="BE328"/>
  <c r="J89"/>
  <c r="BE151"/>
  <c r="BE156"/>
  <c r="BE160"/>
  <c r="BE164"/>
  <c r="BE208"/>
  <c r="BE219"/>
  <c r="BE255"/>
  <c r="BE319"/>
  <c r="BE268"/>
  <c r="BE276"/>
  <c r="BE314"/>
  <c r="J91"/>
  <c r="BE128"/>
  <c r="BE136"/>
  <c r="BE143"/>
  <c r="BE168"/>
  <c r="BE212"/>
  <c r="BE228"/>
  <c r="BE233"/>
  <c r="BE272"/>
  <c r="BE281"/>
  <c r="BE298"/>
  <c r="BE323"/>
  <c r="BE147"/>
  <c r="BE172"/>
  <c r="BE176"/>
  <c r="BE181"/>
  <c r="BE185"/>
  <c r="BE196"/>
  <c r="BE203"/>
  <c r="BE223"/>
  <c r="BE245"/>
  <c r="BE251"/>
  <c r="BE264"/>
  <c r="BE289"/>
  <c r="BE308"/>
  <c i="2" r="BE123"/>
  <c r="BE140"/>
  <c i="1" r="AW95"/>
  <c r="BB95"/>
  <c i="2" r="BE126"/>
  <c r="BE129"/>
  <c r="BE133"/>
  <c i="1" r="BC95"/>
  <c r="BA95"/>
  <c i="2" r="E85"/>
  <c r="J89"/>
  <c r="J91"/>
  <c r="F92"/>
  <c r="BE119"/>
  <c r="BE137"/>
  <c i="1" r="BD95"/>
  <c i="3" r="F35"/>
  <c i="1" r="BB96"/>
  <c i="3" r="F36"/>
  <c i="1" r="BC96"/>
  <c i="4" r="F34"/>
  <c i="1" r="BA97"/>
  <c i="4" r="F36"/>
  <c i="1" r="BC97"/>
  <c i="4" r="J34"/>
  <c i="1" r="AW97"/>
  <c i="3" r="J34"/>
  <c i="1" r="AW96"/>
  <c i="3" r="F34"/>
  <c i="1" r="BA96"/>
  <c i="3" r="F37"/>
  <c i="1" r="BD96"/>
  <c i="4" r="F37"/>
  <c i="1" r="BD97"/>
  <c i="4" r="F35"/>
  <c i="1" r="BB97"/>
  <c i="4" l="1" r="T141"/>
  <c i="3" r="T126"/>
  <c r="T125"/>
  <c i="4" r="R141"/>
  <c r="R124"/>
  <c r="P141"/>
  <c r="P124"/>
  <c i="1" r="AU97"/>
  <c i="4" r="BK141"/>
  <c r="J141"/>
  <c r="J100"/>
  <c r="T124"/>
  <c i="3" r="R126"/>
  <c r="R125"/>
  <c r="P126"/>
  <c r="P125"/>
  <c i="1" r="AU96"/>
  <c i="3" r="BK126"/>
  <c i="4" r="BK125"/>
  <c r="J125"/>
  <c r="J97"/>
  <c r="J142"/>
  <c r="J101"/>
  <c i="3" r="BK312"/>
  <c r="J312"/>
  <c r="J103"/>
  <c i="2" r="J33"/>
  <c i="1" r="AV95"/>
  <c r="AT95"/>
  <c i="2" r="J30"/>
  <c i="1" r="AG95"/>
  <c i="3" r="J33"/>
  <c i="1" r="AV96"/>
  <c r="AT96"/>
  <c i="4" r="F33"/>
  <c i="1" r="AZ97"/>
  <c i="2" r="F33"/>
  <c i="1" r="AZ95"/>
  <c i="3" r="F33"/>
  <c i="1" r="AZ96"/>
  <c r="BD94"/>
  <c r="W33"/>
  <c r="BB94"/>
  <c r="W31"/>
  <c i="4" r="J33"/>
  <c i="1" r="AV97"/>
  <c r="AT97"/>
  <c r="BA94"/>
  <c r="W30"/>
  <c r="BC94"/>
  <c r="W32"/>
  <c i="3" l="1" r="BK125"/>
  <c r="J125"/>
  <c r="J96"/>
  <c r="J126"/>
  <c r="J97"/>
  <c i="4" r="BK124"/>
  <c r="J124"/>
  <c r="J96"/>
  <c i="1" r="AN95"/>
  <c i="2" r="J39"/>
  <c i="1" r="AU94"/>
  <c r="AY94"/>
  <c r="AZ94"/>
  <c r="AV94"/>
  <c r="AK29"/>
  <c r="AW94"/>
  <c r="AK30"/>
  <c r="AX94"/>
  <c i="4" l="1" r="J30"/>
  <c i="1" r="AG97"/>
  <c i="3" r="J30"/>
  <c i="1" r="AG96"/>
  <c r="W29"/>
  <c r="AT94"/>
  <c i="4" l="1" r="J39"/>
  <c i="3" r="J39"/>
  <c i="1" r="AN96"/>
  <c r="AN97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<sst xmlns="http://schemas.openxmlformats.org/spreadsheetml/2006/main">
  <si>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</si>
  <si>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</si>
  <si>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</si>
  <si>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</si>
  <si>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</si>
  <si>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{42718d74-6952-48e3-9513-b66cb6e4603a}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</si>
  <si>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</si>
  <si>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</si>
  <si>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</si>
  <si>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</si>
  <si>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</si>
  <si>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</si>
  <si>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</si>
  <si>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</si>
  <si>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</si>
  <si>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</si>
  <si>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</si>
  <si>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a rozšíření parkoviště ulice Karlova</t>
  </si>
  <si>
    <t>KSO:</t>
  </si>
  <si>
    <t>CC-CZ:</t>
  </si>
  <si>
    <t>Místo:</t>
  </si>
  <si>
    <t>Varnsdorf</t>
  </si>
  <si>
    <t>Datum:</t>
  </si>
  <si>
    <t>4. 5. 2023</t>
  </si>
  <si>
    <t>Zadavatel:</t>
  </si>
  <si>
    <t>IČ:</t>
  </si>
  <si>
    <t>00261718</t>
  </si>
  <si>
    <t>Město Varnsdorf</t>
  </si>
  <si>
    <t>DIČ:</t>
  </si>
  <si>
    <t>CZ00261718</t>
  </si>
  <si>
    <t>Uchazeč:</t>
  </si>
  <si>
    <t>Vyplň údaj</t>
  </si>
  <si>
    <t>Projektant:</t>
  </si>
  <si>
    <t xml:space="preserve"> </t>
  </si>
  <si>
    <t>True</t>
  </si>
  <si>
    <t>Zpracovatel:</t>
  </si>
  <si>
    <t>02992485</t>
  </si>
  <si>
    <t>FORVIA CZ, s.r.o.</t>
  </si>
  <si>
    <t>CZ02992485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</si>
  <si>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</si>
  <si>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</si>
  <si>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</si>
  <si>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</si>
  <si>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</si>
  <si>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</si>
  <si>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</si>
  <si>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</si>
  <si>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</si>
  <si>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</si>
  <si>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</si>
  <si>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</si>
  <si>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</si>
  <si>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</si>
  <si>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</si>
  <si>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</si>
  <si>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</si>
  <si>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</si>
  <si>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</si>
  <si>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</si>
  <si>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</si>
  <si>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</si>
  <si>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</si>
  <si>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</si>
  <si>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</si>
  <si>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</si>
  <si>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</si>
  <si>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</si>
  <si>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</si>
  <si>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</si>
  <si>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</si>
  <si>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</si>
  <si>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</si>
  <si>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</si>
  <si>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</si>
  <si>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</si>
  <si>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</si>
  <si>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</si>
  <si>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</si>
  <si>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</si>
  <si>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</si>
  <si>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</si>
  <si>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</si>
  <si>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</si>
  <si>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</si>
  <si>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</si>
  <si>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</si>
  <si>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</si>
  <si>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</si>
  <si>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</si>
  <si>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{8212c202-6d2d-401a-8112-04a342bdc203}</t>
  </si>
  <si>
    <t>2</t>
  </si>
  <si>
    <t>SO 101</t>
  </si>
  <si>
    <t>Úprava a rozšíření parkoviště</t>
  </si>
  <si>
    <t>{432ab81f-14fc-4fb8-9390-6567a5fb69cb}</t>
  </si>
  <si>
    <t>SO 401</t>
  </si>
  <si>
    <t>Elektroinstalace - VOS</t>
  </si>
  <si>
    <t>{ae824202-a981-4414-b85d-69ef44448d56}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</si>
  <si>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</si>
  <si>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</si>
  <si>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</si>
  <si>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</si>
  <si>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</si>
  <si>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</si>
  <si>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</si>
  <si>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</si>
  <si>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</si>
  <si>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</si>
  <si>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</si>
  <si>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</si>
  <si>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</si>
  <si>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</si>
  <si>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</si>
  <si>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</si>
  <si>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</si>
  <si>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</si>
  <si>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</si>
  <si>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</si>
  <si>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</si>
  <si>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</si>
  <si>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</si>
  <si>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</si>
  <si>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</si>
  <si>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</si>
  <si>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</si>
  <si>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02730.1</t>
  </si>
  <si>
    <t>POMOC PRÁCE ZŘÍZ NEBO ZAJIŠŤ OCHRANU INŽENÝRSKÝCH SÍTÍ</t>
  </si>
  <si>
    <t>KPL</t>
  </si>
  <si>
    <t>-1016456296</t>
  </si>
  <si>
    <t>PP</t>
  </si>
  <si>
    <t>POMOC PRÁCE ZŘÍZ NEBO ZAJIŠŤ OCHRANU INŽENÝRSKÝCH SÍTÍ
Čerpání položky se souhlasem Investora a TDI.</t>
  </si>
  <si>
    <t>PSC</t>
  </si>
  <si>
    <t>Poznámka k souboru cen:_x000d_
zahrnuje veškeré náklady spojené s objednatelem požadovanými zařízeními</t>
  </si>
  <si>
    <t>VV</t>
  </si>
  <si>
    <t>"plyn, VO, 2x podzemní NN kabel"4</t>
  </si>
  <si>
    <t>02910.1</t>
  </si>
  <si>
    <t>OSTATNÍ POŽADAVKY - ZEMĚMĚŘIČSKÁ MĚŘENÍ</t>
  </si>
  <si>
    <t>512</t>
  </si>
  <si>
    <t>1362793063</t>
  </si>
  <si>
    <t>OSTATNÍ POŽADAVKY - ZEMĚMĚŘIČSKÁ MĚŘENÍ
Geodetická činnost v průběhu provádění stavebních prací.</t>
  </si>
  <si>
    <t>Poznámka k souboru cen:_x000d_
zahrnuje veškeré náklady spojené s objednatelem požadovanými pracemi, - pro stanovení orientační investorské ceny určete jednotkovou cenu jako 1% odhadované ceny stavby</t>
  </si>
  <si>
    <t>3</t>
  </si>
  <si>
    <t>02911.1</t>
  </si>
  <si>
    <t>OSTATNÍ POŽADAVKY - GEODETICKÉ ZAMĚŘENÍ</t>
  </si>
  <si>
    <t>-24073989</t>
  </si>
  <si>
    <t>Poznámka k souboru cen:_x000d_
zahrnuje veškeré náklady spojené s objednatelem požadovanými pracemi</t>
  </si>
  <si>
    <t>02943</t>
  </si>
  <si>
    <t>OSTATNÍ POŽADAVKY - VYPRACOVÁNÍ RDS</t>
  </si>
  <si>
    <t>1582681725</t>
  </si>
  <si>
    <t>"dokumentace v tištěné i v elektronické podobě"1</t>
  </si>
  <si>
    <t>5</t>
  </si>
  <si>
    <t>02944.1</t>
  </si>
  <si>
    <t>OSTAT POŽADAVKY - DOKUMENTACE SKUTEČ PROVEDENÍ V DIGIT FORMĚ</t>
  </si>
  <si>
    <t>-416293446</t>
  </si>
  <si>
    <t>"vypracování DSPS včetně fotodokumentace"1</t>
  </si>
  <si>
    <t>6</t>
  </si>
  <si>
    <t>03100.1</t>
  </si>
  <si>
    <t>ZAŘÍZENÍ STAVENIŠTĚ - ZŘÍZENÍ, PROVOZ, DEMONTÁŽ</t>
  </si>
  <si>
    <t>-1019219274</t>
  </si>
  <si>
    <t>Poznámka k souboru cen:_x000d_
zahrnuje objednatelem povolené náklady na pořízení (event. pronájem), provozování, udržování a likvidaci zhotovitelova zařízení</t>
  </si>
  <si>
    <t>7</t>
  </si>
  <si>
    <t>03720</t>
  </si>
  <si>
    <t>POMOC PRÁCE ZAJIŠŤ NEBO ZŘÍZ REGULACI A OCHRANU DOPRAVY</t>
  </si>
  <si>
    <t>1855644939</t>
  </si>
  <si>
    <t>Poznámka k souboru cen:_x000d_
zahrnuje objednatelem povolené náklady na požadovaná zařízení zhotovitele</t>
  </si>
  <si>
    <t>"DIO"1</t>
  </si>
  <si>
    <t>SO 101 - Úprava a rozšíření parkoviště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</si>
  <si>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</si>
  <si>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</si>
  <si>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</si>
  <si>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</si>
  <si>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</si>
  <si>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</si>
  <si>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>PSV - Práce a dodávky PSV</t>
  </si>
  <si>
    <t xml:space="preserve">    762 - Konstrukce tesařské</t>
  </si>
  <si>
    <t>HSV</t>
  </si>
  <si>
    <t>Práce a dodávky HSV</t>
  </si>
  <si>
    <t>Zemní práce</t>
  </si>
  <si>
    <t>113324</t>
  </si>
  <si>
    <t>ODSTRAN PODKL ZPEVNĚNÝCH PLOCH Z KAMENIVA NESTMEL, ODVOZ DO 5KM</t>
  </si>
  <si>
    <t>M3</t>
  </si>
  <si>
    <t>512510221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</si>
  <si>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</si>
  <si>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"odstranění podkladních vrstev stávajícího parkoviště - pod vozovkou, hl. 460 mm"168*(0,46-0,1)</t>
  </si>
  <si>
    <t>"odstranění podkladních vrstev stávajícího parkoviště - pod stáním, hl. 420 mm"261*(0,42-0,1)</t>
  </si>
  <si>
    <t>"odstranění podkladních vrstev nového parkoviště - pod vozovkou, hl. 460 mm"246*(0,46-0,2)</t>
  </si>
  <si>
    <t>"odstranění podkladních vrstev nového parkoviště - pod stáním, hl. 420 mm"(10,1+14+70,9)*(0,42-0,2)</t>
  </si>
  <si>
    <t>"odstranění podkladních vrstev nového chodníku, hl. 240 mm"158*(0,24-0,2)</t>
  </si>
  <si>
    <t>113324.1</t>
  </si>
  <si>
    <t>1155877204</t>
  </si>
  <si>
    <t>ODSTRAN PODKL ZPEVNĚNÝCH PLOCH Z KAMENIVA NESTMEL, ODVOZ DO 5KM
Čerpání položky se souhlasem investora a TDI.</t>
  </si>
  <si>
    <t>"sanace AZ tl. 500 mm, 100%"</t>
  </si>
  <si>
    <t>"vozovka - ŠDA 0/63, tl. 500 mm"246*0,5</t>
  </si>
  <si>
    <t>"sanace AZ tl. 500 mm, 50%"</t>
  </si>
  <si>
    <t>"nové parkovací stání - ŠDA 0/63, tl. 500 mm"(123+90)*0,5*0,5</t>
  </si>
  <si>
    <t>113434</t>
  </si>
  <si>
    <t>ODSTRAN KRYTU ZPEVNĚNÝCH PLOCH S ASFALT POJIVEM VČET PODKLADU, ODVOZ DO 5KM</t>
  </si>
  <si>
    <t>-1293919265</t>
  </si>
  <si>
    <t>Poznámka k souboru cen:_x000d_
Položka zahrnuje: - veškerou manipulaci s vybouranou sutí a s vybouranými hmotami vč. uložení na skládku. Položka nezahrnuje: - poplatek za skládku, který se vykazuje v položce 0141** (s výjimkou malého množství bouraného materiálu, kde je možné poplatek zahrnout do jednotkové ceny bourání – tento fakt musí být uveden v doplňujícím textu k položce).</t>
  </si>
  <si>
    <t>"odstranění krytu parkoviště do hl. 100 mm"423*(0,1-0,04)</t>
  </si>
  <si>
    <t>113524</t>
  </si>
  <si>
    <t>ODSTRANĚNÍ CHODNÍKOVÝCH A SILNIČNÍCH OBRUBNÍKŮ BETONOVÝCH, ODVOZ DO 5KM</t>
  </si>
  <si>
    <t>M</t>
  </si>
  <si>
    <t>-1865018435</t>
  </si>
  <si>
    <t>"odstranění silniční obruby po obvodu"94</t>
  </si>
  <si>
    <t>113724</t>
  </si>
  <si>
    <t>FRÉZOVÁNÍ ZPEVNĚNÝCH PLOCH ASFALTOVÝCH, ODVOZ DO 5KM</t>
  </si>
  <si>
    <t>-415917914</t>
  </si>
  <si>
    <t>"fréza, tl. 40 mm - napojení"10*0,04</t>
  </si>
  <si>
    <t>"fréza, tl. 40 mm - parkoviště" 423*0,04</t>
  </si>
  <si>
    <t>113767</t>
  </si>
  <si>
    <t>FRÉZOVÁNÍ DRÁŽKY PRŮŘEZU DO 1000MM2 V ASFALTOVÉ VOZOVCE</t>
  </si>
  <si>
    <t>-32534317</t>
  </si>
  <si>
    <t>Poznámka k souboru cen:_x000d_
Položka zahrnuje: - veškerou manipulaci s vybouranou sutí a s vybouranými hmotami vč. uložení na skládku. Položka nezahrnuje: - x</t>
  </si>
  <si>
    <t>"napojení"8</t>
  </si>
  <si>
    <t>12110</t>
  </si>
  <si>
    <t>SEJMUTÍ ORNICE NEBO LESNÍ PŮDY</t>
  </si>
  <si>
    <t>-1603680928</t>
  </si>
  <si>
    <t>Poznámka k souboru cen:_x000d_
Položka zahrnuje: - sejmutí ornice bez ohledu na tloušťku vrstvy - její vodorovnou dopravu Položka nezahrnuje: - uložení na trvalou skládku</t>
  </si>
  <si>
    <t>"sejmutí ornice, tl. 0,2 m"662*0,2</t>
  </si>
  <si>
    <t>8</t>
  </si>
  <si>
    <t>13293</t>
  </si>
  <si>
    <t>HLOUBENÍ RÝH ŠÍŘ DO 2M PAŽ I NEPAŽ TŘ. III</t>
  </si>
  <si>
    <t>666728644</t>
  </si>
  <si>
    <t>Poznámka k souboru cen:_x000d_
Položka zahrnuje: - vodorovnou a svislou dopravu,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pažení záporového 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uložení zeminy (na skládku, do násypu) ani poplatky za skládku, vykazují se v položce č.0141**</t>
  </si>
  <si>
    <t>"vsaky pod obrubou - ŠD 8/16"(0,6*0,2)*3*(22,5+23,6+23,6)</t>
  </si>
  <si>
    <t>9</t>
  </si>
  <si>
    <t>17481</t>
  </si>
  <si>
    <t>ZÁSYP JAM A RÝH Z NAKUPOVANÝCH MATERIÁLŮ</t>
  </si>
  <si>
    <t>-1518431217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</si>
  <si>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Položka nezahrnuje: - x</t>
  </si>
  <si>
    <t>10</t>
  </si>
  <si>
    <t>18230</t>
  </si>
  <si>
    <t>ROZPROSTŘENÍ ORNICE V ROVINĚ</t>
  </si>
  <si>
    <t>1838755941</t>
  </si>
  <si>
    <t>Poznámka k souboru cen:_x000d_
Položka zahrnuje: - nutné přemístění ornice z dočasných skládek vzdálených do 50m - rozprostření ornice v předepsané tloušťce v rovině a ve svahu do 1:5</t>
  </si>
  <si>
    <t>"rozprostření ornice, tl. 0,2 m"662*0,2</t>
  </si>
  <si>
    <t>11</t>
  </si>
  <si>
    <t>18241</t>
  </si>
  <si>
    <t>ZALOŽENÍ TRÁVNÍKU RUČNÍM VÝSEVEM</t>
  </si>
  <si>
    <t>M2</t>
  </si>
  <si>
    <t>-340879989</t>
  </si>
  <si>
    <t>Poznámka k souboru cen:_x000d_
Položka zahrnuje: - dodání předepsané travní směsi, její výsev na ornici, zalévání, první pokosení, to vše bez ohledu na sklon terénu Položka nezahrnuje: - x</t>
  </si>
  <si>
    <t>"založení trávníku - zelené plochy"50</t>
  </si>
  <si>
    <t>"založení trávníku - výkopek za obrubou"(85+50+100)*0,5</t>
  </si>
  <si>
    <t>12</t>
  </si>
  <si>
    <t>18247</t>
  </si>
  <si>
    <t>OŠETŘOVÁNÍ TRÁVNÍKU</t>
  </si>
  <si>
    <t>2034599695</t>
  </si>
  <si>
    <t>Poznámka k souboru cen:_x000d_
Položka zahrnuje: - pokosení se shrabáním, naložení shrabků na dopravní prostředek, s odvozem a se složením, to vše bez ohledu na sklon terénu - nutné zalití a hnojení Položka nezahrnuje: - x</t>
  </si>
  <si>
    <t>"viz pol. 18241 - ošetření trávníku 2x po výsadbě"167,5*2</t>
  </si>
  <si>
    <t>13</t>
  </si>
  <si>
    <t>184B14</t>
  </si>
  <si>
    <t>VYSAZOVÁNÍ STROMŮ LISTNATÝCH S BALEM OBVOD KMENE DO 14CM, PODCHOZÍ VÝŠ MIN 2,2M</t>
  </si>
  <si>
    <t>KUS</t>
  </si>
  <si>
    <t>-326560799</t>
  </si>
  <si>
    <t>Poznámka k souboru cen:_x000d_
Položka zahrnuje: - dodávku projektem předepsaných stromů - hloubení jamek (min. rozměry pro stromy min. 1,5 násobek balu výpěstku) s event. výměnou půdy, s hnojením anorganickým hnojivem a přídavkem organického hnojiva min. 5kg pro stromy - zálivku, kůly, chráničky ke stromům nebo ochrana stromů nátěrem a pod. - položka zahrnuje veškerý materiál, výrobky a polotovary, včetně mimostaveništní a vnitrostaveništní dopravy (rovněž přesuny), včetně naložení a složení, případně s uložením Položka nezahrnuje: - x Způsob měření: - obvod kmene se měří ve výšce 1,00m nad zemí.</t>
  </si>
  <si>
    <t>P</t>
  </si>
  <si>
    <t xml:space="preserve">Poznámka k položce:_x000d_
-    školkařské výpěstky musí pocházet z klimatických podmínek odpovídajících místu výsadby_x000d_
-    školkařské výpěstky musí odpovídat České technické normě ČSN 46 4902 - Výpěstky okrasných dřevin_x000d_
-     obvod kmene v 1 m nad zemí: min. 12-14 cm, kvalitní kořenový bal, pravidelná koruna zapěstovaná ve výšce min. 2,3 m, kmen bez zjevných poškození, velkých nezahojených ran po odstraněných větvích, bez výmladků_x000d_
-    umístění výsadeb: min. 2,0 m od zpevněných ploch_x000d_
-    výsadbová jáma: min. o 20 cm širší po celém obvodu, než zemní bal stromu._x000d_
-    50% výměna stávající zeminy za kvalitní substrát s organickým hnojivem_x000d_
-    aplikace pomalu rozpustného hnojiva (doba působení min. 3 roky)_x000d_
-    kotvení: tři silné frézované kůly + vodorovné příčky + úvazky._x000d_
-    závlahová sonda: průměr 8 cm, délka min. 1,5m, výplň: štěrk nebo oblázky, odnímatelná krytka_x000d_
-    bílý ochranný nátěr kmene (ideálně ARBO-FLEX – základový a ochranný nátěr)_x000d_
-    závlahová mísa zamulčovaná borkou nebo štěpkou_x000d_
-    zálivka: 50 l/dřevina (ihned po výsadbě, následně 3x v týdenním intervalu a dále dle počasí)_x000d_
-    3 letá následná péče (důkladná zálivka, oprava kotvení, povolování úvazků, odstraňování obrostů, výchovné řezy, oprava závlahových mís, náhrada ztracených krytek závlahových sond, obnova odumřelé dřeviny atd.)_x000d_
_x000d_
Upozornění:_x000d_
Prověřit průběh inženýrských sítí a jejich vytýčení v terénu před zahájením prací._x000d_
_x000d_
Položka vysazování stromů zahrnuje dodávku projektem předepsaných stromů, hloubení jamek (min. rozměry pro stromy min. 1,5násobek balu výpěstku) s 50%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uložením._x000d_
</t>
  </si>
  <si>
    <t>"náhradní výsadba dřevin"</t>
  </si>
  <si>
    <t>"Třešeň jedoská, obvod kmene min. 12-14 cm, koruna výšky min 2,3 m"7</t>
  </si>
  <si>
    <t>14</t>
  </si>
  <si>
    <t>18600.R</t>
  </si>
  <si>
    <t>ZALÉVÁNÍ VODOU A NÁSLEDNÁ PÉČE</t>
  </si>
  <si>
    <t>800423567</t>
  </si>
  <si>
    <t>ZALÉVÁNÍ VODOU</t>
  </si>
  <si>
    <t>Poznámka k položce:_x000d_
- ihned po výsadbě, následně 3x v týdenním intervalu a dále dle počasí_x000d_
- důkladná zálivka, oprava kotvení, povolování úvazků, odstraňování obrostů, výchovné řezy, oprava závlahových míst, náhrada ztracených krytek závlahových sond, obnova odumřelé dřeviny atd.</t>
  </si>
  <si>
    <t>"zálivka po výsadbě a nádledná péče, dřeviny - 50 l/ks"7*50*0,001</t>
  </si>
  <si>
    <t>Zakládání</t>
  </si>
  <si>
    <t>21452</t>
  </si>
  <si>
    <t>SANAČNÍ VRSTVY Z KAMENIVA DRCENÉHO</t>
  </si>
  <si>
    <t>2124633610</t>
  </si>
  <si>
    <t>SANAČNÍ VRSTVY Z KAMENIVA DRCENÉHO
Čerpání položky se souhlasem investora a TDI.</t>
  </si>
  <si>
    <t>Poznámka k souboru cen:_x000d_
Položka zahrnuje: - dodávku předepsaného kameniva - mimostaveništní a vnitrostaveništní dopravu a jeho uložení - není-li v zadávací dokumentaci uvedeno jinak, jedná se o nakupovaný materiál Položka nezahrnuje: - x</t>
  </si>
  <si>
    <t>16</t>
  </si>
  <si>
    <t>21461D</t>
  </si>
  <si>
    <t>SEPARAČNÍ GEOTEXTILIE DO 400G/M2</t>
  </si>
  <si>
    <t>1160673460</t>
  </si>
  <si>
    <t>Poznámka k souboru cen:_x000d_
Položka zahrnuje: - dodávku předepsané geotextilie - úpravu, očištění a ochranu podkladu - přichycení k podkladu, případně zatížení - úpravy spojů a zajištění okrajů - úpravy pro odvodnění - nutné přesahy (nezapočítávají se do výměry) - mimostaveništní a vnitrostaveništní dopravu Položka nezahrnuje: - x</t>
  </si>
  <si>
    <t>"vsaky pod ubrubou"1,5*3*(22,5+23,6+23,6)</t>
  </si>
  <si>
    <t>Komunikace pozemní</t>
  </si>
  <si>
    <t>17</t>
  </si>
  <si>
    <t>56313</t>
  </si>
  <si>
    <t>VOZOVKOVÉ VRSTVY Z MECHANICKY ZPEVNĚNÉHO KAMENIVA TL. DO 150MM</t>
  </si>
  <si>
    <t>-831123787</t>
  </si>
  <si>
    <t>Poznámka k souboru cen:_x000d_
Položka zahrnuje: - dodání kameniva předepsané kvality a zrnitosti - rozprostření a zhutnění vrstvy v předepsané tloušťce - zřízení vrstvy bez rozlišení šířky, pokládání vrstvy po etapách Položka nezahrnuje: - postřiky, nátěry</t>
  </si>
  <si>
    <t>"parkovací stání"(123+196+89+26)</t>
  </si>
  <si>
    <t>18</t>
  </si>
  <si>
    <t>56330</t>
  </si>
  <si>
    <t>VOZOVKOVÉ VRSTVY ZE ŠTĚRKODRTI</t>
  </si>
  <si>
    <t>2010670927</t>
  </si>
  <si>
    <t>"vozovka - ŠDA 0/32, tl. 150 mm"420*0,15</t>
  </si>
  <si>
    <t>"parkovací stání - ŠDB 0/63, tl. 150 mm"(123+196+89+26)*0,15</t>
  </si>
  <si>
    <t>"chodník - ŠDB 0/63, tl. 150 mm"158*0,15</t>
  </si>
  <si>
    <t>19</t>
  </si>
  <si>
    <t>572123</t>
  </si>
  <si>
    <t>INFILTRAČNÍ POSTŘIK Z EMULZE DO 1,0KG/M2</t>
  </si>
  <si>
    <t>-114709095</t>
  </si>
  <si>
    <t>Poznámka k souboru cen:_x000d_
Položka zahrnuje: - dodání všech předepsaných materiálů pro postřiky v předepsaném množství - provedení dle předepsaného technologického předpisu - zřízení vrstvy bez rozlišení šířky, pokládání vrstvy po etapách - úpravu napojení, ukončení Položka nezahrnuje: - x</t>
  </si>
  <si>
    <t>"vozovka - pod ACP 16+"420</t>
  </si>
  <si>
    <t>20</t>
  </si>
  <si>
    <t>572213</t>
  </si>
  <si>
    <t>SPOJOVACÍ POSTŘIK Z EMULZE DO 0,5KG/M2</t>
  </si>
  <si>
    <t>899149374</t>
  </si>
  <si>
    <t>"vozovka - pod ACO 11"420</t>
  </si>
  <si>
    <t>"vozovka - pod ACL 16+"420</t>
  </si>
  <si>
    <t>574A33</t>
  </si>
  <si>
    <t>ASFALTOVÝ BETON PRO OBRUSNÉ VRSTVY ACO 11 TL. 40MM</t>
  </si>
  <si>
    <t>-1623409325</t>
  </si>
  <si>
    <t>Poznámka k souboru cen:_x000d_
Položka zahrnuje: 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Položka nezahrnuje: - postřiky, nátěry - těsnění podél obrubníků, dilatačních zařízení, odvodňovacích proužků, odvodňovačů, vpustí, šachet a pod.</t>
  </si>
  <si>
    <t>"vozovka - ACO 11"420</t>
  </si>
  <si>
    <t>"vozovka - ACO 11 - napojení"10</t>
  </si>
  <si>
    <t>22</t>
  </si>
  <si>
    <t>574C56</t>
  </si>
  <si>
    <t>ASFALTOVÝ BETON PRO LOŽNÍ VRSTVY ACL 16+, 16S TL. 60MM</t>
  </si>
  <si>
    <t>1315488838</t>
  </si>
  <si>
    <t>"vozovka - ACL 16+"420</t>
  </si>
  <si>
    <t>23</t>
  </si>
  <si>
    <t>574E46</t>
  </si>
  <si>
    <t>ASFALTOVÝ BETON PRO PODKLADNÍ VRSTVY ACP 16+, 16S TL. 50MM</t>
  </si>
  <si>
    <t>-736331996</t>
  </si>
  <si>
    <t>"vozovka - ACP 16+"420</t>
  </si>
  <si>
    <t>24</t>
  </si>
  <si>
    <t>582611</t>
  </si>
  <si>
    <t>KRYTY Z BETON DLAŽDIC SE ZÁMKEM ŠEDÝCH TL 60MM DO LOŽE Z KAM</t>
  </si>
  <si>
    <t>814329403</t>
  </si>
  <si>
    <t>Poznámka k souboru cen:_x000d_
Položka zahrnuje: 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Položka nezahrnuje: - postřiky, nátěry - těsnění podél obrubníků, dilatačních zařízení, odvodňovacích proužků, odvodňovačů, vpustí, šachet a pod.</t>
  </si>
  <si>
    <t>"chodník"158</t>
  </si>
  <si>
    <t>25</t>
  </si>
  <si>
    <t>582612</t>
  </si>
  <si>
    <t>KRYTY Z BETON DLAŽDIC SE ZÁMKEM ŠEDÝCH TL 80MM DO LOŽE Z KAM</t>
  </si>
  <si>
    <t>-1277788498</t>
  </si>
  <si>
    <t>"rozdělení parkovacích míst"(4,4*0,25)*36</t>
  </si>
  <si>
    <t>"parkovací stání ze zatravňovací dlažby"123+196+89</t>
  </si>
  <si>
    <t>"vyhrazené parkovací stání"26</t>
  </si>
  <si>
    <t>26</t>
  </si>
  <si>
    <t>58261A</t>
  </si>
  <si>
    <t>KRYTY Z BETON DLAŽDIC SE ZÁMKEM BAREV RELIÉF TL 60MM DO LOŽE Z KAM</t>
  </si>
  <si>
    <t>142316013</t>
  </si>
  <si>
    <t>"varovný pás"1</t>
  </si>
  <si>
    <t>27</t>
  </si>
  <si>
    <t>58920</t>
  </si>
  <si>
    <t>VÝPLŇ SPAR MODIFIKOVANÝM ASFALTEM</t>
  </si>
  <si>
    <t>1773304545</t>
  </si>
  <si>
    <t>Poznámka k souboru cen:_x000d_
Položka zahrnuje: - dodávku předepsaného materiálu - vyčištění a výplň spar tímto materiálem Položka nezahrnuje: - x</t>
  </si>
  <si>
    <t>Trubní vedení</t>
  </si>
  <si>
    <t>28</t>
  </si>
  <si>
    <t>89712</t>
  </si>
  <si>
    <t>VPUSŤ KANALIZAČNÍ ULIČNÍ KOMPLETNÍ Z BETONOVÝCH DÍLCŮ</t>
  </si>
  <si>
    <t>651625595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</si>
  <si>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 Položka nezahrnuje: - x</t>
  </si>
  <si>
    <t>"uliční vpusť"1</t>
  </si>
  <si>
    <t>29</t>
  </si>
  <si>
    <t>917211</t>
  </si>
  <si>
    <t>ZÁHONOVÉ OBRUBY Z BETONOVÝCH OBRUBNÍKŮ ŠÍŘ 50MM</t>
  </si>
  <si>
    <t>-908015774</t>
  </si>
  <si>
    <t>Poznámka k souboru cen:_x000d_
Položka zahrnuje: - dodání a pokládku betonových obrubníků o rozměrech předepsaných zadávací dokumentací - betonové lože i boční betonovou opěrku Položka nezahrnuje: - x</t>
  </si>
  <si>
    <t>"záhonová obruba - nášlap +0, +6 cm"(10,5+38+50+3+48)</t>
  </si>
  <si>
    <t>30</t>
  </si>
  <si>
    <t>917223</t>
  </si>
  <si>
    <t>SILNIČNÍ A CHODNÍKOVÉ OBRUBY Z BETONOVÝCH OBRUBNÍKŮ ŠÍŘ 100MM</t>
  </si>
  <si>
    <t>-584682385</t>
  </si>
  <si>
    <t>"podél parkovacích stání"26+32+32+29</t>
  </si>
  <si>
    <t>31</t>
  </si>
  <si>
    <t>917224</t>
  </si>
  <si>
    <t>SILNIČNÍ A CHODNÍKOVÉ OBRUBY Z BETONOVÝCH OBRUBNÍKŮ ŠÍŘ 150MM</t>
  </si>
  <si>
    <t>1559313610</t>
  </si>
  <si>
    <t>"silniční obruba"(86+7+5+50+50)</t>
  </si>
  <si>
    <t>32</t>
  </si>
  <si>
    <t>919114</t>
  </si>
  <si>
    <t>ŘEZÁNÍ ASFALTOVÉHO KRYTU VOZOVEK TL DO 200MM</t>
  </si>
  <si>
    <t>-658507346</t>
  </si>
  <si>
    <t>Poznámka k souboru cen:_x000d_
Položka zahrnuje: - řezání vozovkové vrstvy v předepsané tloušťce - spotřeba vody Položka nezahrnuje: - x</t>
  </si>
  <si>
    <t>Ostatní konstrukce a práce, bourání</t>
  </si>
  <si>
    <t>33</t>
  </si>
  <si>
    <t>914131</t>
  </si>
  <si>
    <t>DOPRAVNÍ ZNAČKY ZÁKLADNÍ VELIKOSTI OCELOVÉ FÓLIE TŘ 2 - DODÁVKA A MONTÁŽ</t>
  </si>
  <si>
    <t>-1175369005</t>
  </si>
  <si>
    <t>Poznámka k souboru cen:_x000d_
Položka zahrnuje: - dodávku a montáž značek v požadovaném provedení Položka nezahrnuje: - x</t>
  </si>
  <si>
    <t>"P2"1</t>
  </si>
  <si>
    <t>34</t>
  </si>
  <si>
    <t>914133</t>
  </si>
  <si>
    <t>DOPRAVNÍ ZNAČKY ZÁKLADNÍ VELIKOSTI OCELOVÉ FÓLIE TŘ 2 - DEMONTÁŽ</t>
  </si>
  <si>
    <t>361104034</t>
  </si>
  <si>
    <t>Poznámka k souboru cen:_x000d_
Položka zahrnuje: - odstranění, demontáž a odklizení materiálu s odvozem na předepsané místo Položka nezahrnuje: - x</t>
  </si>
  <si>
    <t>35</t>
  </si>
  <si>
    <t>914911</t>
  </si>
  <si>
    <t>SLOUPKY A STOJKY DOPRAVNÍCH ZNAČEK Z OCEL TRUBEK SE ZABETONOVÁNÍM - DODÁVKA A MONTÁŽ</t>
  </si>
  <si>
    <t>-794601534</t>
  </si>
  <si>
    <t>Poznámka k souboru cen:_x000d_
Položka zahrnuje: - sloupky - upevňovací zařízení - osazení (betonová patka, zemní práce) Položka nezahrnuje: - x</t>
  </si>
  <si>
    <t>36</t>
  </si>
  <si>
    <t>93712</t>
  </si>
  <si>
    <t>MOBILIÁŘ - DŘEVĚNÉ STOLY</t>
  </si>
  <si>
    <t>-279957379</t>
  </si>
  <si>
    <t>Poznámka k souboru cen:_x000d_
Položka zahrnuje: - montáž, osazení a dodávku kompletního zařízení, předepsaného zadávací dokumentací (materiál uvedený v textu představuje rozhodující podíl ve výrobku) - mimostavništní a vnitrostaveništní dopravu - nezbytné zemní práce a základové konstrukce - předepsanou povrchovou úpravu (nátěry a pod.) Položka nezahrnuje: - x</t>
  </si>
  <si>
    <t>Poznámka k položce:_x000d_
- Stůl na centrální noze, délka 1,8 m. Ocelová konstrukce spojená s dřevěnými lamelami pomocí šroubových spojů z nerezu. Ocelová konstrukce bočnic je opatřena ochrannou vrstvou zinku a práškovým vypalovacím lakem. Bočnice svařené z trubky obdélníkového profilu a výpalků z ocelového plechu, propojeny podpůrným rámem. Deska stolu ze 14 lamel z masivního dřeva obdélníkového průřezu. Kotvení pod dlažbu do betonového základu pomocí závitových tyčí. (výrobce: např. mmcité, typ: TABLY TBL411)_x000d_
_x000d_
- Zadavatel uvádí, konkrétní název výrobce a typ výrobku v soupisu prací z důvodu sjednoceného řešení na území investora._x000d_
Přesný typ výrobku podléhá schválením investora v době, kdy zhotovitel začne se stavebními pracemi. Zadavatel si vyhrazuje právo vzorky, typ položky neschválit, a to v případě, pokud by z důvodu vizuální koncepce neodpovídal standardům investora._x000d_
V případě použitých materiálů od jiných dodavatelů je nutné dodržet stejnou kvalitu, barvu, rozměry.</t>
  </si>
  <si>
    <t>"stoly na centrální noze, dl. 1,8 m, (např. mmcité, typ: TABLY TBL411)"4</t>
  </si>
  <si>
    <t>37</t>
  </si>
  <si>
    <t>93751</t>
  </si>
  <si>
    <t>MOBILIÁŘ - KOVOVÉ LAVIČKY</t>
  </si>
  <si>
    <t>-776537332</t>
  </si>
  <si>
    <t>Poznámka k položce:_x000d_
Lavička na centrální noze s opěradlem, délka 1,8 m, ocelová konstrukce opatřena ochrannou vrstvou zinku a práškovým vypalovacím lakem, 12 lamel a 2 koncové lamely z tropického dřeva bez povrchové úpravy, kotveno pod dlažbu do betonového základu pomocí závitových tyčí. Barva ocelové konstrukce RAL7016. (výrobce: např. mmcité, typ: DIVA SOLO LDS151t)_x000d_
_x000d_
- Zadavatel uvádí, konkrétní název výrobce a typ výrobku v soupisu prací z důvodu sjednoceného řešení na území investora._x000d_
Přesný typ výrobku podléhá schválením investora v době, kdy zhotovitel začne se stavebními pracemi. Zadavatel si vyhrazuje právo vzorky, typ položky neschválit, a to v případě, pokud by z důvodu vizuální koncepce neodpovídal standardům investora._x000d_
V případě použitých materiálů od jiných dodavatelů je nutné dodržet stejnou kvalitu, barvu, rozměry.</t>
  </si>
  <si>
    <t>"lavičky na centrální noze s opěradlem, dl. 1,8 m, RAL 7016, (např. mmcité, typ: DIVA SOLO LDS151t)"4</t>
  </si>
  <si>
    <t>38</t>
  </si>
  <si>
    <t>93753</t>
  </si>
  <si>
    <t>MOBILIÁŘ - KOVOVÉ KOŠE NA ODPADKY</t>
  </si>
  <si>
    <t>-552036760</t>
  </si>
  <si>
    <t>Poznámka k položce:_x000d_
Odpadkový koš kruhového půdorysu, se stříškou, opláštěný 27 lamelami z tropického dřeva bez povrchové úpravy, ocelová konstrukce opatřena ochrannou vrstvou zinku a práškovým vypalovacím lakem, plastová nádoba z HDPE o objemu 50 l, kotvení na dlažbu nebo na zhutněném terénu do betonového základu pomocí závitových tyčí. Barva ocelové konstrukce RAL7016. (výrobce: např. mmcité, typ: QUINBIN QB115t)_x000d_
_x000d_
- Zadavatel uvádí, konkrétní název výrobce a typ výrobku v soupisu prací z důvodu sjednoceného řešení na území investora._x000d_
Přesný typ výrobku podléhá schválením investora v době, kdy zhotovitel začne se stavebními pracemi. Zadavatel si vyhrazuje právo vzorky, typ položky neschválit, a to v případě, pokud by z důvodu vizuální koncepce neodpovídal standardům investora._x000d_
V případě použitých materiálů od jiných dodavatelů je nutné dodržet stejnou kvalitu, barvu, rozměry.</t>
  </si>
  <si>
    <t>"koše kruhového půdorysu, 50 l, RAL 7016 (např. mmcité, typ: QUINBIN QB115t)"2</t>
  </si>
  <si>
    <t>39</t>
  </si>
  <si>
    <t>96687</t>
  </si>
  <si>
    <t>VYBOURÁNÍ ULIČNÍCH VPUSTÍ KOMPLETNÍCH</t>
  </si>
  <si>
    <t>691079401</t>
  </si>
  <si>
    <t>Poznámka k souboru cen:_x000d_
Položka zahrnuje: - kompletní bourací práce včetně nezbytného rozsahu zemních prací, - veškerou manipulaci s vybouranou sutí a hmotami včetně uložení na skládku, - veškeré další práce plynoucí z technologického předpisu a z platných předpisů, Položka nezahrnuje: - poplatek za skládku, který se vykazuje v položce 0141** (s výjimkou malého množství bouraného materiálu, kde je možné poplatek zahrnout do jednotkové ceny bourání – tento fakt musí být uveden v doplňujícím textu k položce)</t>
  </si>
  <si>
    <t>"vybourání UV"1</t>
  </si>
  <si>
    <t>PSV</t>
  </si>
  <si>
    <t>Práce a dodávky PSV</t>
  </si>
  <si>
    <t>762</t>
  </si>
  <si>
    <t>Konstrukce tesařské</t>
  </si>
  <si>
    <t>40</t>
  </si>
  <si>
    <t>76291</t>
  </si>
  <si>
    <t>DŘEVĚNÉ OPLOCENÍ Z ŘEZIVA</t>
  </si>
  <si>
    <t>-1911781139</t>
  </si>
  <si>
    <t>Poznámka k souboru cen:_x000d_
Položka zahrnuje: - kompletní konstrukci, včetně úprav řeziva (i impregnaci, povrchové úpravy a pod.) - spojovací a ochranné prostředky, upevňovací prvky, lemování, lištování, spárování - není-li zahrnut v jiných položkách, i nátěr konstrukcí, včetně úpravy povrchu před nátěrem Položka nezahrnuje: - x</t>
  </si>
  <si>
    <t>"ochranné řešení vysázených dřevin"7</t>
  </si>
  <si>
    <t>41</t>
  </si>
  <si>
    <t>014112</t>
  </si>
  <si>
    <t>POPLATKY ZA SKLÁDKU TYP S-IO (INERTNÍ ODPAD)</t>
  </si>
  <si>
    <t>T</t>
  </si>
  <si>
    <t>357597290</t>
  </si>
  <si>
    <t>Poznámka k souboru cen:_x000d_
Položka zahrnuje: - veškeré poplatky provozovateli skládky související s uložením odpadu na skládce. Položka nezahrnuje: - x</t>
  </si>
  <si>
    <t>"pol. 113524 - obruba"94*0,25*0,15*2,5</t>
  </si>
  <si>
    <t>42</t>
  </si>
  <si>
    <t>014122</t>
  </si>
  <si>
    <t>POPLATKY ZA SKLÁDKU TYP S-OO (OSTATNÍ ODPAD)</t>
  </si>
  <si>
    <t>-1199008161</t>
  </si>
  <si>
    <t xml:space="preserve">POPLATKY ZA SKLÁDKU TYP S-OO (OSTATNÍ ODPAD)
</t>
  </si>
  <si>
    <t>"pol. 113324 - podklad"235,18*2,4</t>
  </si>
  <si>
    <t>"pol. 96687 - UV"0,6*1*2,4</t>
  </si>
  <si>
    <t>43</t>
  </si>
  <si>
    <t>014122.1</t>
  </si>
  <si>
    <t>1472885366</t>
  </si>
  <si>
    <t>POPLATKY ZA SKLÁDKU TYP S-OO (OSTATNÍ ODPAD)
Čerpání položky se souhlasem investora a TDI.</t>
  </si>
  <si>
    <t>Poznámka k souboru cen:_x000d_
zahrnuje veškeré poplatky provozovateli skládky související s uložením odpadu na skládce.</t>
  </si>
  <si>
    <t>"pol. 113324.1 - sanace"176,25*2,4</t>
  </si>
  <si>
    <t>SO 401 - Elektroinstalace - VOS</t>
  </si>
  <si>
    <t>Petr Aschenbrenner</t>
  </si>
  <si>
    <t xml:space="preserve">    741 - Elektroinstalace - silnoproud</t>
  </si>
  <si>
    <t xml:space="preserve">    742 - Elektroinstalace - slaboproud</t>
  </si>
  <si>
    <t xml:space="preserve">    749 - Elektromontáže - ostatní práce a konstrukce</t>
  </si>
  <si>
    <t>131836</t>
  </si>
  <si>
    <t>HLOUBENÍ JAM ZAPAŽ I NEPAŽ TŘ. II, ODVOZ DO 12KM</t>
  </si>
  <si>
    <t>-331852811</t>
  </si>
  <si>
    <t>"strojový výkop 350x800, dl. 132"0,35*0,8*132</t>
  </si>
  <si>
    <t>"strojový výkop 500x1200, dl. 13"0,5*1,2*13</t>
  </si>
  <si>
    <t>17411</t>
  </si>
  <si>
    <t>ZÁSYP JAM A RÝH ZEMINOU SE ZHUTNĚNÍM</t>
  </si>
  <si>
    <t>-1652996719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</si>
  <si>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Položka nezahrnuje: - x</t>
  </si>
  <si>
    <t>"písek kopaný"5</t>
  </si>
  <si>
    <t>272313</t>
  </si>
  <si>
    <t>ZÁKLADY Z PROSTÉHO BETONU DO C16/20</t>
  </si>
  <si>
    <t>-211395706</t>
  </si>
  <si>
    <t>Poznámka k souboru cen:_x000d_
Položka zahrnuje: 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nátěrů zabraňujících soudržnosti betonu a bednění, - podpěrné konstr. (skruže) a lešení všech druhů pro bednění, vč. ochranných a bezpečnostních opatření a základů těchto konstrukcí a lešení, - vytvoření kotevních čel, kapes, nálitků a sedel, zřízení všech požadovaných otvorů,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 Položka nezahrnuje: - x</t>
  </si>
  <si>
    <t>"obetonování chráničky kabelu"1,5</t>
  </si>
  <si>
    <t>741</t>
  </si>
  <si>
    <t>Elektroinstalace - silnoproud</t>
  </si>
  <si>
    <t>742H11</t>
  </si>
  <si>
    <t>KABEL NN ČTYŘ- A PĚTIŽÍLOVÝ CU S PLASTOVOU IZOLACÍ DO 2,5 MM2</t>
  </si>
  <si>
    <t>-1318261247</t>
  </si>
  <si>
    <t>Poznámka k souboru cen:_x000d_
1. Položka obsahuje: – manipulace a uložení kabelu (do země, chráničky, kanálu, na rošty, na TV a pod.) 2. Položka neobsahuje: – příchytky, spojky, koncovky, chráničky apod. 3. Způsob měření: Měří se metr délkový.</t>
  </si>
  <si>
    <t>"kabel 1-CYKY 5Jx1,5qmm"90</t>
  </si>
  <si>
    <t>742H12</t>
  </si>
  <si>
    <t>KABEL NN ČTYŘ- A PĚTIŽÍLOVÝ CU S PLASTOVOU IZOLACÍ OD 4 DO 16 MM2</t>
  </si>
  <si>
    <t>2090971186</t>
  </si>
  <si>
    <t>"kabel 1-CYKY 4Jx10qmm"150</t>
  </si>
  <si>
    <t>742L21</t>
  </si>
  <si>
    <t>UKONČENÍ DVOU AŽ PĚTIŽÍLOVÉHO KABELU KABELOVOU SPOJKOU DO 2,5 MM2</t>
  </si>
  <si>
    <t>1450975729</t>
  </si>
  <si>
    <t>Poznámka k souboru cen:_x000d_
1. Položka obsahuje: – všechny práce spojené s úpravou kabelů pro montáž včetně veškerého příslušentsví 2. Položka neobsahuje: X 3. Způsob měření: Udává se počet kusů kompletní konstrukce nebo práce.</t>
  </si>
  <si>
    <t>"ukončení a zapojení kabelů 1-CYKY 5Jx1,5qmm"1</t>
  </si>
  <si>
    <t>742L22</t>
  </si>
  <si>
    <t>UKONČENÍ DVOU AŽ PĚTIŽÍLOVÉHO KABELU KABELOVOU SPOJKOU OD 4 DO 16 MM2</t>
  </si>
  <si>
    <t>-936635647</t>
  </si>
  <si>
    <t>"ukončení a zapojení kabelů 1-CYKY 4Jx10qmm"1</t>
  </si>
  <si>
    <t>743321</t>
  </si>
  <si>
    <t>VÝLOŽNÍK PRO MONTÁŽ SVÍTIDLA NA STOŽÁR DVOURAMENNÝ DÉLKA VYLOŽENÍ DO 1 M</t>
  </si>
  <si>
    <t>-1593552501</t>
  </si>
  <si>
    <t>Poznámka k souboru cen:_x000d_
1. Položka obsahuje: – veškeré příslušenství a uzavírací nátěr, technický popis viz. projektová dokumentace 2. Položka neobsahuje: X 3. Způsob měření: Udává se počet kusů kompletní konstrukce nebo práce.</t>
  </si>
  <si>
    <t>"dvouramenný výložník 1 m + 1 m"2</t>
  </si>
  <si>
    <t>743551</t>
  </si>
  <si>
    <t>SVÍTIDLO VENKOVNÍ VŠEOBECNÉ LED, MIN. IP 44, DO 10 W</t>
  </si>
  <si>
    <t>-1973903918</t>
  </si>
  <si>
    <t>Poznámka k souboru cen:_x000d_
1. Položka obsahuje: – zdroj a veškeré příslušenství – technický popis viz. projektová dokumentace 2. Položka neobsahuje: X 3. Způsob měření: Udává se počet kusů kompletní konstrukce nebo práce.</t>
  </si>
  <si>
    <t>"NOVÉ SVÍTIDLO VOS, Lamberga, typ .č3 - XTB 1 C27-0400-S14, 1x10W"4</t>
  </si>
  <si>
    <t>743552</t>
  </si>
  <si>
    <t>SVÍTIDLO VENKOVNÍ VŠEOBECNÉ LED, MIN. IP 44, PŘES 10 DO 25 W</t>
  </si>
  <si>
    <t>428883938</t>
  </si>
  <si>
    <t>"NOVÉ SVÍTIDLO VOS, Lamberga, typ .č1 - XTB 2 C27-0400-S3, 1x19W"3</t>
  </si>
  <si>
    <t>743553</t>
  </si>
  <si>
    <t>SVÍTIDLO VENKOVNÍ VŠEOBECNÉ LED, MIN. IP 44, PŘES 25 DO 45 W</t>
  </si>
  <si>
    <t>1429857883</t>
  </si>
  <si>
    <t xml:space="preserve">"NOVÉ SVÍTIDLO VOS, Lamberga, typ č.2  - XTS 3 C27-0600-S18, 1x45W"2</t>
  </si>
  <si>
    <t>744G21</t>
  </si>
  <si>
    <t xml:space="preserve">ODPÍNAČ LIŠTOVÝ PRO NOŽOVÉ POJISTKY TŘÍPÓLOVÝ  DO 160 A</t>
  </si>
  <si>
    <t>2093744103</t>
  </si>
  <si>
    <t>Poznámka k souboru cen:_x000d_
1. Položka obsahuje: – veškerý spojovací materiál vč. připojovacího vedení – technický popis viz. projektová dokumentace 2. Položka neobsahuje: X 3. Způsob měření: Udává se počet kusů kompletní konstrukce nebo práce.</t>
  </si>
  <si>
    <t>"přívod napájení z VO č.0407, pojistka 3x16A"1</t>
  </si>
  <si>
    <t>744I01</t>
  </si>
  <si>
    <t>POJISTKOVÁ VLOŽKA DO 160 A</t>
  </si>
  <si>
    <t>2139448447</t>
  </si>
  <si>
    <t>Poznámka k souboru cen:_x000d_
1. Položka obsahuje: – technický popis viz. projektová dokumentace 2. Položka neobsahuje: X 3. Způsob měření: Udává se počet kusů kompletní konstrukce nebo práce.</t>
  </si>
  <si>
    <t>"pojistka 6A do stožárové svorkovnice"9</t>
  </si>
  <si>
    <t>747531</t>
  </si>
  <si>
    <t>ZKOUŠKY VODIČŮ A KABELŮ VN ZVÝŠENÝM NAPĚTÍM DO 35 KV</t>
  </si>
  <si>
    <t>1178879924</t>
  </si>
  <si>
    <t>Poznámka k souboru cen:_x000d_
1. Položka obsahuje: – cenu za provedení měření kabelu/ vodiče vč. vyhotovení protokolu 2. Položka neobsahuje: X 3. Způsob měření: Udává se počet kusů kompletní konstrukce nebo práce.</t>
  </si>
  <si>
    <t>"Zkoušky technologických zařízení pod napětím"1</t>
  </si>
  <si>
    <t>747702</t>
  </si>
  <si>
    <t>ÚPRAVA ZAPOJENÍ STÁVAJÍCÍCH KABELOVÝCH SKŘÍNÍ/ROZVADĚČŮ</t>
  </si>
  <si>
    <t>HOD</t>
  </si>
  <si>
    <t>1523967665</t>
  </si>
  <si>
    <t>Poznámka k souboru cen:_x000d_
1. Položka obsahuje: – cenu za veškeré náklady na provedení provizorních úprav zapojení stávajících kabelových skříní / rozvaděčů v průběhu výstavy ( pro montáž nových i provizorních kabelů, drobné úpravy výstroje apod. ) 2. Položka neobsahuje: X 3. Způsob měření: Udává se čas v hodinách.</t>
  </si>
  <si>
    <t>"Montáž a zapojení nové instalace (svítidel)"16</t>
  </si>
  <si>
    <t>747704</t>
  </si>
  <si>
    <t>ZAŠKOLENÍ OBSLUHY</t>
  </si>
  <si>
    <t>-1920292231</t>
  </si>
  <si>
    <t>Poznámka k souboru cen:_x000d_
1. Položka obsahuje: – cenu za dobu kdy je s funkcí seznamována obsluha zařízení, včetně odevzdání dokumentace skutečného provedení 2. Položka neobsahuje: X 3. Způsob měření: Udává se čas v hodinách.</t>
  </si>
  <si>
    <t>74A110</t>
  </si>
  <si>
    <t>ZÁKLAD TV HLOUBENÝ V JAKÉKOLIV TŘÍDĚ ZEMINY</t>
  </si>
  <si>
    <t>-1270905425</t>
  </si>
  <si>
    <t>Poznámka k souboru cen:_x000d_
1. Položka obsahuje: – zemní práce pro montáž výkopu včetně bourání zpevněných ploch, dlažby a pod., uvedení narušeného okolí do původního stavu a naložení výkopku – úpravy spojené s uvolněním prostoru pro výkop např. demontáž a montáž oplocení, zajištění výkopu před zaplavením povrchovou vodou, pažení výkopu – dodávku, dopravu, montáž, pronájem mechanizmů a demontáž bednění – dodávku, dopravu a montáž svorníkového koše, technologické výztuže, kovaných svorníků aj. – případně provedení dutiny pro upevnění stožáru TV – dodávku, dopravu a uložení betonové směsi včetně všech technologických opatření spojené s realizací základu podle TKP 2. Položka neobsahuje: – přídavnou výztuž, svorníky, koše – odvoz výkopku (viz pol. 74A150) – poplatek za likvidaci odpadů (viz SSD 0) 3. Způsob měření: Měří se metry kubické uložené betonové směsi.</t>
  </si>
  <si>
    <t>"Základ pro stožár sl. K6"(0,6*0,6*1,2)*5</t>
  </si>
  <si>
    <t>"Základ pro stožár sl. K7"(0,6*0,6*1,2)*2</t>
  </si>
  <si>
    <t>742</t>
  </si>
  <si>
    <t>Elektroinstalace - slaboproud</t>
  </si>
  <si>
    <t>75D287</t>
  </si>
  <si>
    <t>PRACOVNÍ PLOŠINA K VÝSTRAŽNÍKU, KABELOVÉ SKŘÍNI - MONTÁŽ</t>
  </si>
  <si>
    <t>743746002</t>
  </si>
  <si>
    <t>Poznámka k souboru cen:_x000d_
1. Položka obsahuje: – výkop jámy pro základ výstražníku – usazení základu, – montáž plošiny se všemi pomocnými a doplňujícími pracemi a součástmi, případné použití mechanizmů, včetně dopravy ze skladu k místu montáže 2. Položka neobsahuje: X 3. Způsob měření: Udává se počet kusů kompletní konstrukce nebo práce.</t>
  </si>
  <si>
    <t>75E127</t>
  </si>
  <si>
    <t>CELKOVÁ PROHLÍDKA ZAŘÍZENÍ A VYHOTOVENÍ REVIZNÍ ZPRÁVY</t>
  </si>
  <si>
    <t>332977862</t>
  </si>
  <si>
    <t>Poznámka k souboru cen:_x000d_
1. Položka obsahuje: – kontrola zařízení, zda odpovídá podmínkám pro bezpečný provoz, včetně potřebných měření a vyhotovení revizní zprávy odpovědným pracovníkem – vlastní kontrolu, příslušná měření a zpracování revizní zprávy 2. Položka neobsahuje: X 3. Způsob měření: Udává se počet hodin provádění dozoru, revize nebo práce.</t>
  </si>
  <si>
    <t>75H141</t>
  </si>
  <si>
    <t>STOŽÁR (SLOUP) OCELOVÝ DO 10 M</t>
  </si>
  <si>
    <t>-682984372</t>
  </si>
  <si>
    <t>Poznámka k souboru cen:_x000d_
1. Položka obsahuje: – dodávku specifikovaného bloku/zařízení včetně potřebného drobného montážního materiálu – dodávku souvisejícího příslušenství pro specifikovaný blok/zařízení – dopravu a skladování – kompletní montáž specifikovaného bloku/zařízení a souvisejícího příslušenství včetně potřebného drobného montážního materiálu – veškeré potřebné mechanizmy, včetně obsluhy, náklady na mzdy a přibližné (průměrné) náklady na pořízení potřebných materiálů včetně všech ostatních vedlejších nákladů 2. Položka neobsahuje: X 3. Způsob měření: Udává se počet kusů kompletní konstrukce a práce.</t>
  </si>
  <si>
    <t>"sl.6 - Stožár vetknutý, bezpaticový oboustranně žárově zinkované pro veřejné osvětlení, výšky 6m (nadzemní výška), dřík 60mm"5</t>
  </si>
  <si>
    <t>"sl.7 - Stožár vetknutý, bezpaticový oboustranně žárově zinkované pro veřejné osvětlení, výšky 7m (nadzemní výška), dřík 60mm"2</t>
  </si>
  <si>
    <t>75IF11</t>
  </si>
  <si>
    <t>SPOJOVACÍ SVORKOVNICE 2/10</t>
  </si>
  <si>
    <t>-713926128</t>
  </si>
  <si>
    <t>"svorkovnice průběžná svorkovnice pro přívodní vodiče o průměru do 35 mm2 osazené keramickou pojistkou (až 3ks, 6-16A), IP54"4</t>
  </si>
  <si>
    <t>75IF21</t>
  </si>
  <si>
    <t>ROZPOJOVACÍ SVORKOVNICE 2/10, 2/8</t>
  </si>
  <si>
    <t>-1090534544</t>
  </si>
  <si>
    <t>"svorkovnice odbočná svorkovnice pro přívodní vodiče o průměru do 35 mm2 osazené keramickou pojistkou (až 3ks, 6-16A), IP54"2</t>
  </si>
  <si>
    <t>75IF31</t>
  </si>
  <si>
    <t>ZEMNÍCÍ SVORKOVNICE</t>
  </si>
  <si>
    <t>1982560815</t>
  </si>
  <si>
    <t>"svorkovnice koncová svorkovnice pro přívodní vodiče o průměru do 35 mm2 osazené keramickou pojistkou (1ks, 6-16A), IP54"2</t>
  </si>
  <si>
    <t>75IG71</t>
  </si>
  <si>
    <t>VEDENÍ UZEMŇOVACÍ V ZEMI Z FEZN DRÁTU PRŮMĚRU DO 10 MM</t>
  </si>
  <si>
    <t>1690811355</t>
  </si>
  <si>
    <t>Poznámka k souboru cen:_x000d_
1. Položka obsahuje: – dodávku specifikované kabelizace včetně potřebného drobného montážního materiálu – dopravu a skladování – práce spojené s montáží specifikované kabelizace specifikovaným způsobem – veškeré potřebné mechanizmy, včetně obsluhy, náklady na mzdy a přibližné (průměrné) náklady na pořízení potřebných materiálů 2. Položka neobsahuje: X 3. Způsob měření: Dodávka a montáž specifikované kabelizace se měří v délce udané v metrech.</t>
  </si>
  <si>
    <t>"drát FeZn 10 mm"160</t>
  </si>
  <si>
    <t>749</t>
  </si>
  <si>
    <t>Elektromontáže - ostatní práce a konstrukce</t>
  </si>
  <si>
    <t>702212</t>
  </si>
  <si>
    <t>KABELOVÁ CHRÁNIČKA ZEMNÍ DN PŘES 100 DO 200 MM</t>
  </si>
  <si>
    <t>-812053236</t>
  </si>
  <si>
    <t>Poznámka k souboru cen:_x000d_
1. Položka obsahuje: – přípravu podkladu pro osazení 2. Položka neobsahuje: X 3. Způsob měření: Měří se metr délkový.</t>
  </si>
  <si>
    <t>"chránička KONOFLEX 110"13</t>
  </si>
  <si>
    <t>702312</t>
  </si>
  <si>
    <t>ZAKRYTÍ KABELŮ VÝSTRAŽNOU FÓLIÍ ŠÍŘKY PŘES 20 DO 40 CM</t>
  </si>
  <si>
    <t>-1011395241</t>
  </si>
  <si>
    <t>Poznámka k souboru cen:_x000d_
1. Položka obsahuje: – dodávku a montáž fólie – přípravu podkladu pro osazení 2. Položka neobsahuje: X 3. Způsob měření: Měří se metr délkový.</t>
  </si>
  <si>
    <t>"výstražná fólie - rozvody elektro NN"145</t>
  </si>
  <si>
    <t>702332</t>
  </si>
  <si>
    <t>ZAKRYTÍ KABELŮ PLASTOVOU DESKOU/PÁSEM ŠÍŘKY PŘES 20 DO 40 CM</t>
  </si>
  <si>
    <t>131811319</t>
  </si>
  <si>
    <t>Poznámka k souboru cen:_x000d_
1. Položka obsahuje: – dodávku a montáž desky – přípravu podkladu pro osazení 2. Položka neobsahuje: X 3. Způsob měření: Měří se metr délkový.</t>
  </si>
  <si>
    <t>"krycí deska kabelu KD 300 červená"145</t>
  </si>
  <si>
    <t>702903</t>
  </si>
  <si>
    <t>ZASYPÁNÍ KABELOVÉHO ŽLABU VRSTVOU Z PŘESÁTÉHO PÍSKU ČI VÝKOPKU SVĚTLÉ ŠÍŘKY PŘES 250 MM</t>
  </si>
  <si>
    <t>2146018122</t>
  </si>
  <si>
    <t>Poznámka k souboru cen:_x000d_
1. Položka obsahuje: – veškeré zemní práce včetně dodání zásypového materiálu 2. Položka neobsahuje: X 3. Způsob měření: Měří se metr délkový.</t>
  </si>
  <si>
    <t>"strojový zához výkopu 350x800"132</t>
  </si>
  <si>
    <t>"strojový zához výkopu 500x1200"13</t>
  </si>
  <si>
    <t>-1938015954</t>
  </si>
  <si>
    <t>Poznámka k položce:_x000d_
Do jednotkové ceny je započítán i poplatek za skládku 1000 Kč za každou tunu._x000d_
Dle možností skládkovného zhotovitele a vybrané skládky tento poplatek nemusí být účtován.</t>
  </si>
  <si>
    <t>"pol. 131836 - podklad"10*1,9</t>
  </si>
  <si>
    <t>02910</t>
  </si>
  <si>
    <t>58201000</t>
  </si>
  <si>
    <t>Poznámka k souboru cen:_x000d_
Položka zahrnuje: - veškeré náklady spojené s objednatelem požadovanými pracemi Položka nezahrnuje: - x Způsob stanovení: - pro stanovení orientační investorské ceny určete jednotkovou cenu jako 1% odhadované ceny stavby</t>
  </si>
  <si>
    <t>"geodetické vytyčení trasy"1</t>
  </si>
  <si>
    <t>02944</t>
  </si>
  <si>
    <t>-951342903</t>
  </si>
  <si>
    <t>Poznámka k souboru cen:_x000d_
Položka zahrnuje: - veškeré náklady spojené s objednatelem požadovanými pracemi Položka nezahrnuje: - x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</si>
</sst>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36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38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53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54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55</v>
      </c>
      <c r="AI60" s="41"/>
      <c r="AJ60" s="41"/>
      <c r="AK60" s="41"/>
      <c r="AL60" s="41"/>
      <c r="AM60" s="63" t="s">
        <v>56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58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55</v>
      </c>
      <c r="AI75" s="41"/>
      <c r="AJ75" s="41"/>
      <c r="AK75" s="41"/>
      <c r="AL75" s="41"/>
      <c r="AM75" s="63" t="s">
        <v>56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59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202303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Úprava a rozšíření parkoviště ulice Karlova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Varnsdorf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4. 5. 2023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Varnsdorf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60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>FORVIA CZ,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61</v>
      </c>
      <c r="D92" s="93"/>
      <c r="E92" s="93"/>
      <c r="F92" s="93"/>
      <c r="G92" s="93"/>
      <c r="H92" s="94"/>
      <c r="I92" s="95" t="s">
        <v>62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63</v>
      </c>
      <c r="AH92" s="93"/>
      <c r="AI92" s="93"/>
      <c r="AJ92" s="93"/>
      <c r="AK92" s="93"/>
      <c r="AL92" s="93"/>
      <c r="AM92" s="93"/>
      <c r="AN92" s="95" t="s">
        <v>64</v>
      </c>
      <c r="AO92" s="93"/>
      <c r="AP92" s="97"/>
      <c r="AQ92" s="98" t="s">
        <v>65</v>
      </c>
      <c r="AR92" s="43"/>
      <c r="AS92" s="99" t="s">
        <v>66</v>
      </c>
      <c r="AT92" s="100" t="s">
        <v>67</v>
      </c>
      <c r="AU92" s="100" t="s">
        <v>68</v>
      </c>
      <c r="AV92" s="100" t="s">
        <v>69</v>
      </c>
      <c r="AW92" s="100" t="s">
        <v>70</v>
      </c>
      <c r="AX92" s="100" t="s">
        <v>71</v>
      </c>
      <c r="AY92" s="100" t="s">
        <v>72</v>
      </c>
      <c r="AZ92" s="100" t="s">
        <v>73</v>
      </c>
      <c r="BA92" s="100" t="s">
        <v>74</v>
      </c>
      <c r="BB92" s="100" t="s">
        <v>75</v>
      </c>
      <c r="BC92" s="100" t="s">
        <v>76</v>
      </c>
      <c r="BD92" s="101" t="s">
        <v>77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78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79</v>
      </c>
      <c r="BT94" s="116" t="s">
        <v>80</v>
      </c>
      <c r="BU94" s="117" t="s">
        <v>81</v>
      </c>
      <c r="BV94" s="116" t="s">
        <v>82</v>
      </c>
      <c r="BW94" s="116" t="s">
        <v>5</v>
      </c>
      <c r="BX94" s="116" t="s">
        <v>83</v>
      </c>
      <c r="CL94" s="116" t="s">
        <v>1</v>
      </c>
    </row>
    <row r="95" s="7" customFormat="1" ht="16.5" customHeight="1">
      <c r="A95" s="118" t="s">
        <v>84</v>
      </c>
      <c r="B95" s="119"/>
      <c r="C95" s="120"/>
      <c r="D95" s="121" t="s">
        <v>85</v>
      </c>
      <c r="E95" s="121"/>
      <c r="F95" s="121"/>
      <c r="G95" s="121"/>
      <c r="H95" s="121"/>
      <c r="I95" s="122"/>
      <c r="J95" s="121" t="s">
        <v>86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000 - Vedlejší rozpočt...'!J30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87</v>
      </c>
      <c r="AR95" s="125"/>
      <c r="AS95" s="126">
        <v>0</v>
      </c>
      <c r="AT95" s="127">
        <f>ROUND(SUM(AV95:AW95),2)</f>
        <v>0</v>
      </c>
      <c r="AU95" s="128">
        <f>'SO 000 - Vedlejší rozpočt...'!P117</f>
        <v>0</v>
      </c>
      <c r="AV95" s="127">
        <f>'SO 000 - Vedlejší rozpočt...'!J33</f>
        <v>0</v>
      </c>
      <c r="AW95" s="127">
        <f>'SO 000 - Vedlejší rozpočt...'!J34</f>
        <v>0</v>
      </c>
      <c r="AX95" s="127">
        <f>'SO 000 - Vedlejší rozpočt...'!J35</f>
        <v>0</v>
      </c>
      <c r="AY95" s="127">
        <f>'SO 000 - Vedlejší rozpočt...'!J36</f>
        <v>0</v>
      </c>
      <c r="AZ95" s="127">
        <f>'SO 000 - Vedlejší rozpočt...'!F33</f>
        <v>0</v>
      </c>
      <c r="BA95" s="127">
        <f>'SO 000 - Vedlejší rozpočt...'!F34</f>
        <v>0</v>
      </c>
      <c r="BB95" s="127">
        <f>'SO 000 - Vedlejší rozpočt...'!F35</f>
        <v>0</v>
      </c>
      <c r="BC95" s="127">
        <f>'SO 000 - Vedlejší rozpočt...'!F36</f>
        <v>0</v>
      </c>
      <c r="BD95" s="129">
        <f>'SO 000 - Vedlejší rozpočt...'!F37</f>
        <v>0</v>
      </c>
      <c r="BE95" s="7"/>
      <c r="BT95" s="130" t="s">
        <v>88</v>
      </c>
      <c r="BV95" s="130" t="s">
        <v>82</v>
      </c>
      <c r="BW95" s="130" t="s">
        <v>89</v>
      </c>
      <c r="BX95" s="130" t="s">
        <v>5</v>
      </c>
      <c r="CL95" s="130" t="s">
        <v>1</v>
      </c>
      <c r="CM95" s="130" t="s">
        <v>90</v>
      </c>
    </row>
    <row r="96" s="7" customFormat="1" ht="16.5" customHeight="1">
      <c r="A96" s="118" t="s">
        <v>84</v>
      </c>
      <c r="B96" s="119"/>
      <c r="C96" s="120"/>
      <c r="D96" s="121" t="s">
        <v>91</v>
      </c>
      <c r="E96" s="121"/>
      <c r="F96" s="121"/>
      <c r="G96" s="121"/>
      <c r="H96" s="121"/>
      <c r="I96" s="122"/>
      <c r="J96" s="121" t="s">
        <v>92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101 - Úprava a rozšíře...'!J30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87</v>
      </c>
      <c r="AR96" s="125"/>
      <c r="AS96" s="126">
        <v>0</v>
      </c>
      <c r="AT96" s="127">
        <f>ROUND(SUM(AV96:AW96),2)</f>
        <v>0</v>
      </c>
      <c r="AU96" s="128">
        <f>'SO 101 - Úprava a rozšíře...'!P125</f>
        <v>0</v>
      </c>
      <c r="AV96" s="127">
        <f>'SO 101 - Úprava a rozšíře...'!J33</f>
        <v>0</v>
      </c>
      <c r="AW96" s="127">
        <f>'SO 101 - Úprava a rozšíře...'!J34</f>
        <v>0</v>
      </c>
      <c r="AX96" s="127">
        <f>'SO 101 - Úprava a rozšíře...'!J35</f>
        <v>0</v>
      </c>
      <c r="AY96" s="127">
        <f>'SO 101 - Úprava a rozšíře...'!J36</f>
        <v>0</v>
      </c>
      <c r="AZ96" s="127">
        <f>'SO 101 - Úprava a rozšíře...'!F33</f>
        <v>0</v>
      </c>
      <c r="BA96" s="127">
        <f>'SO 101 - Úprava a rozšíře...'!F34</f>
        <v>0</v>
      </c>
      <c r="BB96" s="127">
        <f>'SO 101 - Úprava a rozšíře...'!F35</f>
        <v>0</v>
      </c>
      <c r="BC96" s="127">
        <f>'SO 101 - Úprava a rozšíře...'!F36</f>
        <v>0</v>
      </c>
      <c r="BD96" s="129">
        <f>'SO 101 - Úprava a rozšíře...'!F37</f>
        <v>0</v>
      </c>
      <c r="BE96" s="7"/>
      <c r="BT96" s="130" t="s">
        <v>88</v>
      </c>
      <c r="BV96" s="130" t="s">
        <v>82</v>
      </c>
      <c r="BW96" s="130" t="s">
        <v>93</v>
      </c>
      <c r="BX96" s="130" t="s">
        <v>5</v>
      </c>
      <c r="CL96" s="130" t="s">
        <v>1</v>
      </c>
      <c r="CM96" s="130" t="s">
        <v>90</v>
      </c>
    </row>
    <row r="97" s="7" customFormat="1" ht="16.5" customHeight="1">
      <c r="A97" s="118" t="s">
        <v>84</v>
      </c>
      <c r="B97" s="119"/>
      <c r="C97" s="120"/>
      <c r="D97" s="121" t="s">
        <v>94</v>
      </c>
      <c r="E97" s="121"/>
      <c r="F97" s="121"/>
      <c r="G97" s="121"/>
      <c r="H97" s="121"/>
      <c r="I97" s="122"/>
      <c r="J97" s="121" t="s">
        <v>95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401 - Elektroinstalace...'!J30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87</v>
      </c>
      <c r="AR97" s="125"/>
      <c r="AS97" s="131">
        <v>0</v>
      </c>
      <c r="AT97" s="132">
        <f>ROUND(SUM(AV97:AW97),2)</f>
        <v>0</v>
      </c>
      <c r="AU97" s="133">
        <f>'SO 401 - Elektroinstalace...'!P124</f>
        <v>0</v>
      </c>
      <c r="AV97" s="132">
        <f>'SO 401 - Elektroinstalace...'!J33</f>
        <v>0</v>
      </c>
      <c r="AW97" s="132">
        <f>'SO 401 - Elektroinstalace...'!J34</f>
        <v>0</v>
      </c>
      <c r="AX97" s="132">
        <f>'SO 401 - Elektroinstalace...'!J35</f>
        <v>0</v>
      </c>
      <c r="AY97" s="132">
        <f>'SO 401 - Elektroinstalace...'!J36</f>
        <v>0</v>
      </c>
      <c r="AZ97" s="132">
        <f>'SO 401 - Elektroinstalace...'!F33</f>
        <v>0</v>
      </c>
      <c r="BA97" s="132">
        <f>'SO 401 - Elektroinstalace...'!F34</f>
        <v>0</v>
      </c>
      <c r="BB97" s="132">
        <f>'SO 401 - Elektroinstalace...'!F35</f>
        <v>0</v>
      </c>
      <c r="BC97" s="132">
        <f>'SO 401 - Elektroinstalace...'!F36</f>
        <v>0</v>
      </c>
      <c r="BD97" s="134">
        <f>'SO 401 - Elektroinstalace...'!F37</f>
        <v>0</v>
      </c>
      <c r="BE97" s="7"/>
      <c r="BT97" s="130" t="s">
        <v>88</v>
      </c>
      <c r="BV97" s="130" t="s">
        <v>82</v>
      </c>
      <c r="BW97" s="130" t="s">
        <v>96</v>
      </c>
      <c r="BX97" s="130" t="s">
        <v>5</v>
      </c>
      <c r="CL97" s="130" t="s">
        <v>1</v>
      </c>
      <c r="CM97" s="130" t="s">
        <v>90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VjO9yJkFlzsuKLc90oTQ57VqP+ELf0NLqqEdd3ZjGGdBOSy20805PE2gQW1qdNn2B27Pz/dJtWl0cgMU1Ywr8g==" hashValue="VOl0mpbsvRb+WYJcYKY8RJf5DWHOAA3sYgpAGk6czInSRyqL1nzv4NTm+iWB48accw7/iuHyRGdnQ/Sxzkmb9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000 - Vedlejší rozpočt...'!C2" display="/"/>
    <hyperlink ref="A96" location="'SO 101 - Úprava a rozšíře...'!C2" display="/"/>
    <hyperlink ref="A97" location="'SO 401 - Elektroinstala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Úprava a rozšíření parkoviště ulice Karlova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33</v>
      </c>
      <c r="G12" s="37"/>
      <c r="H12" s="37"/>
      <c r="I12" s="139" t="s">
        <v>22</v>
      </c>
      <c r="J12" s="143" t="str">
        <f>'Rekapitulace stavby'!AN8</f>
        <v>4. 5. 2023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36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37</v>
      </c>
      <c r="F24" s="37"/>
      <c r="G24" s="37"/>
      <c r="H24" s="37"/>
      <c r="I24" s="139" t="s">
        <v>28</v>
      </c>
      <c r="J24" s="142" t="s">
        <v>38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ROUND((SUM(BE117:BE143)),  2)</f>
        <v>0</v>
      </c>
      <c r="G33" s="37"/>
      <c r="H33" s="37"/>
      <c r="I33" s="154">
        <v>0.20999999999999999</v>
      </c>
      <c r="J33" s="153">
        <f>ROUND(((SUM(BE117:BE143))*I33),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ROUND((SUM(BF117:BF143)),  2)</f>
        <v>0</v>
      </c>
      <c r="G34" s="37"/>
      <c r="H34" s="37"/>
      <c r="I34" s="154">
        <v>0.14999999999999999</v>
      </c>
      <c r="J34" s="153">
        <f>ROUND(((SUM(BF117:BF143))*I34),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ROUND((SUM(BG117:BG143)),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ROUND((SUM(BH117:BH143)),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ROUND((SUM(BI117:BI143)),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Úprava a rozšíření parkoviště ulice Karlova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000 -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Varnsdorf</v>
      </c>
      <c r="G91" s="39"/>
      <c r="H91" s="39"/>
      <c r="I91" s="31" t="s">
        <v>32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FORVIA CZ,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106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Úprava a rozšíření parkoviště ulice Karlova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SO 000 - Vedlejší rozpočtové náklady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 xml:space="preserve"> </v>
      </c>
      <c r="G111" s="39"/>
      <c r="H111" s="39"/>
      <c r="I111" s="31" t="s">
        <v>22</v>
      </c>
      <c r="J111" s="78" t="str">
        <f>IF(J12="","",J12)</f>
        <v>4. 5. 2023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E15</f>
        <v>Město Varnsdorf</v>
      </c>
      <c r="G113" s="39"/>
      <c r="H113" s="39"/>
      <c r="I113" s="31" t="s">
        <v>32</v>
      </c>
      <c r="J113" s="35" t="str">
        <f>E21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30</v>
      </c>
      <c r="D114" s="39"/>
      <c r="E114" s="39"/>
      <c r="F114" s="26" t="str">
        <f>IF(E18="","",E18)</f>
        <v>Vyplň údaj</v>
      </c>
      <c r="G114" s="39"/>
      <c r="H114" s="39"/>
      <c r="I114" s="31" t="s">
        <v>35</v>
      </c>
      <c r="J114" s="35" t="str">
        <f>E24</f>
        <v>FORVIA CZ, s.r.o.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4"/>
      <c r="B116" s="185"/>
      <c r="C116" s="186" t="s">
        <v>107</v>
      </c>
      <c r="D116" s="187" t="s">
        <v>65</v>
      </c>
      <c r="E116" s="187" t="s">
        <v>61</v>
      </c>
      <c r="F116" s="187" t="s">
        <v>62</v>
      </c>
      <c r="G116" s="187" t="s">
        <v>108</v>
      </c>
      <c r="H116" s="187" t="s">
        <v>109</v>
      </c>
      <c r="I116" s="187" t="s">
        <v>110</v>
      </c>
      <c r="J116" s="188" t="s">
        <v>102</v>
      </c>
      <c r="K116" s="189" t="s">
        <v>111</v>
      </c>
      <c r="L116" s="190"/>
      <c r="M116" s="99" t="s">
        <v>1</v>
      </c>
      <c r="N116" s="100" t="s">
        <v>44</v>
      </c>
      <c r="O116" s="100" t="s">
        <v>112</v>
      </c>
      <c r="P116" s="100" t="s">
        <v>113</v>
      </c>
      <c r="Q116" s="100" t="s">
        <v>114</v>
      </c>
      <c r="R116" s="100" t="s">
        <v>115</v>
      </c>
      <c r="S116" s="100" t="s">
        <v>116</v>
      </c>
      <c r="T116" s="101" t="s">
        <v>117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</row>
    <row r="117" s="2" customFormat="1" ht="22.8" customHeight="1">
      <c r="A117" s="37"/>
      <c r="B117" s="38"/>
      <c r="C117" s="106" t="s">
        <v>118</v>
      </c>
      <c r="D117" s="39"/>
      <c r="E117" s="39"/>
      <c r="F117" s="39"/>
      <c r="G117" s="39"/>
      <c r="H117" s="39"/>
      <c r="I117" s="39"/>
      <c r="J117" s="191">
        <f>BK117</f>
        <v>0</v>
      </c>
      <c r="K117" s="39"/>
      <c r="L117" s="43"/>
      <c r="M117" s="102"/>
      <c r="N117" s="192"/>
      <c r="O117" s="103"/>
      <c r="P117" s="193">
        <f>P118</f>
        <v>0</v>
      </c>
      <c r="Q117" s="103"/>
      <c r="R117" s="193">
        <f>R118</f>
        <v>0</v>
      </c>
      <c r="S117" s="103"/>
      <c r="T117" s="194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79</v>
      </c>
      <c r="AU117" s="16" t="s">
        <v>104</v>
      </c>
      <c r="BK117" s="195">
        <f>BK118</f>
        <v>0</v>
      </c>
    </row>
    <row r="118" s="11" customFormat="1" ht="25.92" customHeight="1">
      <c r="A118" s="11"/>
      <c r="B118" s="196"/>
      <c r="C118" s="197"/>
      <c r="D118" s="198" t="s">
        <v>79</v>
      </c>
      <c r="E118" s="199" t="s">
        <v>119</v>
      </c>
      <c r="F118" s="199" t="s">
        <v>120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SUM(P119:P143)</f>
        <v>0</v>
      </c>
      <c r="Q118" s="204"/>
      <c r="R118" s="205">
        <f>SUM(R119:R143)</f>
        <v>0</v>
      </c>
      <c r="S118" s="204"/>
      <c r="T118" s="206">
        <f>SUM(T119:T143)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7" t="s">
        <v>121</v>
      </c>
      <c r="AT118" s="208" t="s">
        <v>79</v>
      </c>
      <c r="AU118" s="208" t="s">
        <v>80</v>
      </c>
      <c r="AY118" s="207" t="s">
        <v>122</v>
      </c>
      <c r="BK118" s="209">
        <f>SUM(BK119:BK143)</f>
        <v>0</v>
      </c>
    </row>
    <row r="119" s="2" customFormat="1" ht="24.15" customHeight="1">
      <c r="A119" s="37"/>
      <c r="B119" s="38"/>
      <c r="C119" s="210" t="s">
        <v>88</v>
      </c>
      <c r="D119" s="210" t="s">
        <v>123</v>
      </c>
      <c r="E119" s="211" t="s">
        <v>124</v>
      </c>
      <c r="F119" s="212" t="s">
        <v>125</v>
      </c>
      <c r="G119" s="213" t="s">
        <v>126</v>
      </c>
      <c r="H119" s="214">
        <v>4</v>
      </c>
      <c r="I119" s="215"/>
      <c r="J119" s="216">
        <f>ROUND(I119*H119,2)</f>
        <v>0</v>
      </c>
      <c r="K119" s="217"/>
      <c r="L119" s="43"/>
      <c r="M119" s="218" t="s">
        <v>1</v>
      </c>
      <c r="N119" s="219" t="s">
        <v>45</v>
      </c>
      <c r="O119" s="90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121</v>
      </c>
      <c r="AT119" s="222" t="s">
        <v>123</v>
      </c>
      <c r="AU119" s="222" t="s">
        <v>88</v>
      </c>
      <c r="AY119" s="16" t="s">
        <v>122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88</v>
      </c>
      <c r="BK119" s="223">
        <f>ROUND(I119*H119,2)</f>
        <v>0</v>
      </c>
      <c r="BL119" s="16" t="s">
        <v>121</v>
      </c>
      <c r="BM119" s="222" t="s">
        <v>127</v>
      </c>
    </row>
    <row r="120" s="2" customFormat="1">
      <c r="A120" s="37"/>
      <c r="B120" s="38"/>
      <c r="C120" s="39"/>
      <c r="D120" s="224" t="s">
        <v>128</v>
      </c>
      <c r="E120" s="39"/>
      <c r="F120" s="225" t="s">
        <v>129</v>
      </c>
      <c r="G120" s="39"/>
      <c r="H120" s="39"/>
      <c r="I120" s="226"/>
      <c r="J120" s="39"/>
      <c r="K120" s="39"/>
      <c r="L120" s="43"/>
      <c r="M120" s="227"/>
      <c r="N120" s="228"/>
      <c r="O120" s="90"/>
      <c r="P120" s="90"/>
      <c r="Q120" s="90"/>
      <c r="R120" s="90"/>
      <c r="S120" s="90"/>
      <c r="T120" s="91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128</v>
      </c>
      <c r="AU120" s="16" t="s">
        <v>88</v>
      </c>
    </row>
    <row r="121" s="2" customFormat="1">
      <c r="A121" s="37"/>
      <c r="B121" s="38"/>
      <c r="C121" s="39"/>
      <c r="D121" s="224" t="s">
        <v>130</v>
      </c>
      <c r="E121" s="39"/>
      <c r="F121" s="229" t="s">
        <v>131</v>
      </c>
      <c r="G121" s="39"/>
      <c r="H121" s="39"/>
      <c r="I121" s="226"/>
      <c r="J121" s="39"/>
      <c r="K121" s="39"/>
      <c r="L121" s="43"/>
      <c r="M121" s="227"/>
      <c r="N121" s="228"/>
      <c r="O121" s="90"/>
      <c r="P121" s="90"/>
      <c r="Q121" s="90"/>
      <c r="R121" s="90"/>
      <c r="S121" s="90"/>
      <c r="T121" s="91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130</v>
      </c>
      <c r="AU121" s="16" t="s">
        <v>88</v>
      </c>
    </row>
    <row r="122" s="12" customFormat="1">
      <c r="A122" s="12"/>
      <c r="B122" s="230"/>
      <c r="C122" s="231"/>
      <c r="D122" s="224" t="s">
        <v>132</v>
      </c>
      <c r="E122" s="232" t="s">
        <v>1</v>
      </c>
      <c r="F122" s="233" t="s">
        <v>133</v>
      </c>
      <c r="G122" s="231"/>
      <c r="H122" s="234">
        <v>4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40" t="s">
        <v>132</v>
      </c>
      <c r="AU122" s="240" t="s">
        <v>88</v>
      </c>
      <c r="AV122" s="12" t="s">
        <v>90</v>
      </c>
      <c r="AW122" s="12" t="s">
        <v>34</v>
      </c>
      <c r="AX122" s="12" t="s">
        <v>88</v>
      </c>
      <c r="AY122" s="240" t="s">
        <v>122</v>
      </c>
    </row>
    <row r="123" s="2" customFormat="1" ht="16.5" customHeight="1">
      <c r="A123" s="37"/>
      <c r="B123" s="38"/>
      <c r="C123" s="210" t="s">
        <v>90</v>
      </c>
      <c r="D123" s="210" t="s">
        <v>123</v>
      </c>
      <c r="E123" s="211" t="s">
        <v>134</v>
      </c>
      <c r="F123" s="212" t="s">
        <v>135</v>
      </c>
      <c r="G123" s="213" t="s">
        <v>126</v>
      </c>
      <c r="H123" s="214">
        <v>1</v>
      </c>
      <c r="I123" s="215"/>
      <c r="J123" s="216">
        <f>ROUND(I123*H123,2)</f>
        <v>0</v>
      </c>
      <c r="K123" s="217"/>
      <c r="L123" s="43"/>
      <c r="M123" s="218" t="s">
        <v>1</v>
      </c>
      <c r="N123" s="219" t="s">
        <v>45</v>
      </c>
      <c r="O123" s="90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136</v>
      </c>
      <c r="AT123" s="222" t="s">
        <v>123</v>
      </c>
      <c r="AU123" s="222" t="s">
        <v>88</v>
      </c>
      <c r="AY123" s="16" t="s">
        <v>122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88</v>
      </c>
      <c r="BK123" s="223">
        <f>ROUND(I123*H123,2)</f>
        <v>0</v>
      </c>
      <c r="BL123" s="16" t="s">
        <v>136</v>
      </c>
      <c r="BM123" s="222" t="s">
        <v>137</v>
      </c>
    </row>
    <row r="124" s="2" customFormat="1">
      <c r="A124" s="37"/>
      <c r="B124" s="38"/>
      <c r="C124" s="39"/>
      <c r="D124" s="224" t="s">
        <v>128</v>
      </c>
      <c r="E124" s="39"/>
      <c r="F124" s="225" t="s">
        <v>138</v>
      </c>
      <c r="G124" s="39"/>
      <c r="H124" s="39"/>
      <c r="I124" s="226"/>
      <c r="J124" s="39"/>
      <c r="K124" s="39"/>
      <c r="L124" s="43"/>
      <c r="M124" s="227"/>
      <c r="N124" s="228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128</v>
      </c>
      <c r="AU124" s="16" t="s">
        <v>88</v>
      </c>
    </row>
    <row r="125" s="2" customFormat="1">
      <c r="A125" s="37"/>
      <c r="B125" s="38"/>
      <c r="C125" s="39"/>
      <c r="D125" s="224" t="s">
        <v>130</v>
      </c>
      <c r="E125" s="39"/>
      <c r="F125" s="229" t="s">
        <v>139</v>
      </c>
      <c r="G125" s="39"/>
      <c r="H125" s="39"/>
      <c r="I125" s="226"/>
      <c r="J125" s="39"/>
      <c r="K125" s="39"/>
      <c r="L125" s="43"/>
      <c r="M125" s="227"/>
      <c r="N125" s="228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130</v>
      </c>
      <c r="AU125" s="16" t="s">
        <v>88</v>
      </c>
    </row>
    <row r="126" s="2" customFormat="1" ht="16.5" customHeight="1">
      <c r="A126" s="37"/>
      <c r="B126" s="38"/>
      <c r="C126" s="210" t="s">
        <v>140</v>
      </c>
      <c r="D126" s="210" t="s">
        <v>123</v>
      </c>
      <c r="E126" s="211" t="s">
        <v>141</v>
      </c>
      <c r="F126" s="212" t="s">
        <v>142</v>
      </c>
      <c r="G126" s="213" t="s">
        <v>126</v>
      </c>
      <c r="H126" s="214">
        <v>1</v>
      </c>
      <c r="I126" s="215"/>
      <c r="J126" s="216">
        <f>ROUND(I126*H126,2)</f>
        <v>0</v>
      </c>
      <c r="K126" s="217"/>
      <c r="L126" s="43"/>
      <c r="M126" s="218" t="s">
        <v>1</v>
      </c>
      <c r="N126" s="219" t="s">
        <v>45</v>
      </c>
      <c r="O126" s="90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136</v>
      </c>
      <c r="AT126" s="222" t="s">
        <v>123</v>
      </c>
      <c r="AU126" s="222" t="s">
        <v>88</v>
      </c>
      <c r="AY126" s="16" t="s">
        <v>122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88</v>
      </c>
      <c r="BK126" s="223">
        <f>ROUND(I126*H126,2)</f>
        <v>0</v>
      </c>
      <c r="BL126" s="16" t="s">
        <v>136</v>
      </c>
      <c r="BM126" s="222" t="s">
        <v>143</v>
      </c>
    </row>
    <row r="127" s="2" customFormat="1">
      <c r="A127" s="37"/>
      <c r="B127" s="38"/>
      <c r="C127" s="39"/>
      <c r="D127" s="224" t="s">
        <v>128</v>
      </c>
      <c r="E127" s="39"/>
      <c r="F127" s="225" t="s">
        <v>142</v>
      </c>
      <c r="G127" s="39"/>
      <c r="H127" s="39"/>
      <c r="I127" s="226"/>
      <c r="J127" s="39"/>
      <c r="K127" s="39"/>
      <c r="L127" s="43"/>
      <c r="M127" s="227"/>
      <c r="N127" s="228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128</v>
      </c>
      <c r="AU127" s="16" t="s">
        <v>88</v>
      </c>
    </row>
    <row r="128" s="2" customFormat="1">
      <c r="A128" s="37"/>
      <c r="B128" s="38"/>
      <c r="C128" s="39"/>
      <c r="D128" s="224" t="s">
        <v>130</v>
      </c>
      <c r="E128" s="39"/>
      <c r="F128" s="229" t="s">
        <v>144</v>
      </c>
      <c r="G128" s="39"/>
      <c r="H128" s="39"/>
      <c r="I128" s="226"/>
      <c r="J128" s="39"/>
      <c r="K128" s="39"/>
      <c r="L128" s="43"/>
      <c r="M128" s="227"/>
      <c r="N128" s="228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130</v>
      </c>
      <c r="AU128" s="16" t="s">
        <v>88</v>
      </c>
    </row>
    <row r="129" s="2" customFormat="1" ht="16.5" customHeight="1">
      <c r="A129" s="37"/>
      <c r="B129" s="38"/>
      <c r="C129" s="210" t="s">
        <v>121</v>
      </c>
      <c r="D129" s="210" t="s">
        <v>123</v>
      </c>
      <c r="E129" s="211" t="s">
        <v>145</v>
      </c>
      <c r="F129" s="212" t="s">
        <v>146</v>
      </c>
      <c r="G129" s="213" t="s">
        <v>126</v>
      </c>
      <c r="H129" s="214">
        <v>1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45</v>
      </c>
      <c r="O129" s="90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136</v>
      </c>
      <c r="AT129" s="222" t="s">
        <v>123</v>
      </c>
      <c r="AU129" s="222" t="s">
        <v>88</v>
      </c>
      <c r="AY129" s="16" t="s">
        <v>122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88</v>
      </c>
      <c r="BK129" s="223">
        <f>ROUND(I129*H129,2)</f>
        <v>0</v>
      </c>
      <c r="BL129" s="16" t="s">
        <v>136</v>
      </c>
      <c r="BM129" s="222" t="s">
        <v>147</v>
      </c>
    </row>
    <row r="130" s="2" customFormat="1">
      <c r="A130" s="37"/>
      <c r="B130" s="38"/>
      <c r="C130" s="39"/>
      <c r="D130" s="224" t="s">
        <v>128</v>
      </c>
      <c r="E130" s="39"/>
      <c r="F130" s="225" t="s">
        <v>146</v>
      </c>
      <c r="G130" s="39"/>
      <c r="H130" s="39"/>
      <c r="I130" s="226"/>
      <c r="J130" s="39"/>
      <c r="K130" s="39"/>
      <c r="L130" s="43"/>
      <c r="M130" s="227"/>
      <c r="N130" s="22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128</v>
      </c>
      <c r="AU130" s="16" t="s">
        <v>88</v>
      </c>
    </row>
    <row r="131" s="2" customFormat="1">
      <c r="A131" s="37"/>
      <c r="B131" s="38"/>
      <c r="C131" s="39"/>
      <c r="D131" s="224" t="s">
        <v>130</v>
      </c>
      <c r="E131" s="39"/>
      <c r="F131" s="229" t="s">
        <v>144</v>
      </c>
      <c r="G131" s="39"/>
      <c r="H131" s="39"/>
      <c r="I131" s="226"/>
      <c r="J131" s="39"/>
      <c r="K131" s="39"/>
      <c r="L131" s="43"/>
      <c r="M131" s="227"/>
      <c r="N131" s="228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130</v>
      </c>
      <c r="AU131" s="16" t="s">
        <v>88</v>
      </c>
    </row>
    <row r="132" s="12" customFormat="1">
      <c r="A132" s="12"/>
      <c r="B132" s="230"/>
      <c r="C132" s="231"/>
      <c r="D132" s="224" t="s">
        <v>132</v>
      </c>
      <c r="E132" s="232" t="s">
        <v>1</v>
      </c>
      <c r="F132" s="233" t="s">
        <v>148</v>
      </c>
      <c r="G132" s="231"/>
      <c r="H132" s="234">
        <v>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40" t="s">
        <v>132</v>
      </c>
      <c r="AU132" s="240" t="s">
        <v>88</v>
      </c>
      <c r="AV132" s="12" t="s">
        <v>90</v>
      </c>
      <c r="AW132" s="12" t="s">
        <v>34</v>
      </c>
      <c r="AX132" s="12" t="s">
        <v>88</v>
      </c>
      <c r="AY132" s="240" t="s">
        <v>122</v>
      </c>
    </row>
    <row r="133" s="2" customFormat="1" ht="24.15" customHeight="1">
      <c r="A133" s="37"/>
      <c r="B133" s="38"/>
      <c r="C133" s="210" t="s">
        <v>149</v>
      </c>
      <c r="D133" s="210" t="s">
        <v>123</v>
      </c>
      <c r="E133" s="211" t="s">
        <v>150</v>
      </c>
      <c r="F133" s="212" t="s">
        <v>151</v>
      </c>
      <c r="G133" s="213" t="s">
        <v>126</v>
      </c>
      <c r="H133" s="214">
        <v>1</v>
      </c>
      <c r="I133" s="215"/>
      <c r="J133" s="216">
        <f>ROUND(I133*H133,2)</f>
        <v>0</v>
      </c>
      <c r="K133" s="217"/>
      <c r="L133" s="43"/>
      <c r="M133" s="218" t="s">
        <v>1</v>
      </c>
      <c r="N133" s="219" t="s">
        <v>45</v>
      </c>
      <c r="O133" s="90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136</v>
      </c>
      <c r="AT133" s="222" t="s">
        <v>123</v>
      </c>
      <c r="AU133" s="222" t="s">
        <v>88</v>
      </c>
      <c r="AY133" s="16" t="s">
        <v>122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88</v>
      </c>
      <c r="BK133" s="223">
        <f>ROUND(I133*H133,2)</f>
        <v>0</v>
      </c>
      <c r="BL133" s="16" t="s">
        <v>136</v>
      </c>
      <c r="BM133" s="222" t="s">
        <v>152</v>
      </c>
    </row>
    <row r="134" s="2" customFormat="1">
      <c r="A134" s="37"/>
      <c r="B134" s="38"/>
      <c r="C134" s="39"/>
      <c r="D134" s="224" t="s">
        <v>128</v>
      </c>
      <c r="E134" s="39"/>
      <c r="F134" s="225" t="s">
        <v>151</v>
      </c>
      <c r="G134" s="39"/>
      <c r="H134" s="39"/>
      <c r="I134" s="226"/>
      <c r="J134" s="39"/>
      <c r="K134" s="39"/>
      <c r="L134" s="43"/>
      <c r="M134" s="227"/>
      <c r="N134" s="22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128</v>
      </c>
      <c r="AU134" s="16" t="s">
        <v>88</v>
      </c>
    </row>
    <row r="135" s="2" customFormat="1">
      <c r="A135" s="37"/>
      <c r="B135" s="38"/>
      <c r="C135" s="39"/>
      <c r="D135" s="224" t="s">
        <v>130</v>
      </c>
      <c r="E135" s="39"/>
      <c r="F135" s="229" t="s">
        <v>144</v>
      </c>
      <c r="G135" s="39"/>
      <c r="H135" s="39"/>
      <c r="I135" s="226"/>
      <c r="J135" s="39"/>
      <c r="K135" s="39"/>
      <c r="L135" s="43"/>
      <c r="M135" s="227"/>
      <c r="N135" s="22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130</v>
      </c>
      <c r="AU135" s="16" t="s">
        <v>88</v>
      </c>
    </row>
    <row r="136" s="12" customFormat="1">
      <c r="A136" s="12"/>
      <c r="B136" s="230"/>
      <c r="C136" s="231"/>
      <c r="D136" s="224" t="s">
        <v>132</v>
      </c>
      <c r="E136" s="232" t="s">
        <v>1</v>
      </c>
      <c r="F136" s="233" t="s">
        <v>153</v>
      </c>
      <c r="G136" s="231"/>
      <c r="H136" s="234">
        <v>1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40" t="s">
        <v>132</v>
      </c>
      <c r="AU136" s="240" t="s">
        <v>88</v>
      </c>
      <c r="AV136" s="12" t="s">
        <v>90</v>
      </c>
      <c r="AW136" s="12" t="s">
        <v>34</v>
      </c>
      <c r="AX136" s="12" t="s">
        <v>88</v>
      </c>
      <c r="AY136" s="240" t="s">
        <v>122</v>
      </c>
    </row>
    <row r="137" s="2" customFormat="1" ht="24.15" customHeight="1">
      <c r="A137" s="37"/>
      <c r="B137" s="38"/>
      <c r="C137" s="210" t="s">
        <v>154</v>
      </c>
      <c r="D137" s="210" t="s">
        <v>123</v>
      </c>
      <c r="E137" s="211" t="s">
        <v>155</v>
      </c>
      <c r="F137" s="212" t="s">
        <v>156</v>
      </c>
      <c r="G137" s="213" t="s">
        <v>126</v>
      </c>
      <c r="H137" s="214">
        <v>1</v>
      </c>
      <c r="I137" s="215"/>
      <c r="J137" s="216">
        <f>ROUND(I137*H137,2)</f>
        <v>0</v>
      </c>
      <c r="K137" s="217"/>
      <c r="L137" s="43"/>
      <c r="M137" s="218" t="s">
        <v>1</v>
      </c>
      <c r="N137" s="219" t="s">
        <v>45</v>
      </c>
      <c r="O137" s="90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136</v>
      </c>
      <c r="AT137" s="222" t="s">
        <v>123</v>
      </c>
      <c r="AU137" s="222" t="s">
        <v>88</v>
      </c>
      <c r="AY137" s="16" t="s">
        <v>122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88</v>
      </c>
      <c r="BK137" s="223">
        <f>ROUND(I137*H137,2)</f>
        <v>0</v>
      </c>
      <c r="BL137" s="16" t="s">
        <v>136</v>
      </c>
      <c r="BM137" s="222" t="s">
        <v>157</v>
      </c>
    </row>
    <row r="138" s="2" customFormat="1">
      <c r="A138" s="37"/>
      <c r="B138" s="38"/>
      <c r="C138" s="39"/>
      <c r="D138" s="224" t="s">
        <v>128</v>
      </c>
      <c r="E138" s="39"/>
      <c r="F138" s="225" t="s">
        <v>156</v>
      </c>
      <c r="G138" s="39"/>
      <c r="H138" s="39"/>
      <c r="I138" s="226"/>
      <c r="J138" s="39"/>
      <c r="K138" s="39"/>
      <c r="L138" s="43"/>
      <c r="M138" s="227"/>
      <c r="N138" s="22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128</v>
      </c>
      <c r="AU138" s="16" t="s">
        <v>88</v>
      </c>
    </row>
    <row r="139" s="2" customFormat="1">
      <c r="A139" s="37"/>
      <c r="B139" s="38"/>
      <c r="C139" s="39"/>
      <c r="D139" s="224" t="s">
        <v>130</v>
      </c>
      <c r="E139" s="39"/>
      <c r="F139" s="229" t="s">
        <v>158</v>
      </c>
      <c r="G139" s="39"/>
      <c r="H139" s="39"/>
      <c r="I139" s="226"/>
      <c r="J139" s="39"/>
      <c r="K139" s="39"/>
      <c r="L139" s="43"/>
      <c r="M139" s="227"/>
      <c r="N139" s="22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130</v>
      </c>
      <c r="AU139" s="16" t="s">
        <v>88</v>
      </c>
    </row>
    <row r="140" s="2" customFormat="1" ht="24.15" customHeight="1">
      <c r="A140" s="37"/>
      <c r="B140" s="38"/>
      <c r="C140" s="210" t="s">
        <v>159</v>
      </c>
      <c r="D140" s="210" t="s">
        <v>123</v>
      </c>
      <c r="E140" s="211" t="s">
        <v>160</v>
      </c>
      <c r="F140" s="212" t="s">
        <v>161</v>
      </c>
      <c r="G140" s="213" t="s">
        <v>126</v>
      </c>
      <c r="H140" s="214">
        <v>1</v>
      </c>
      <c r="I140" s="215"/>
      <c r="J140" s="216">
        <f>ROUND(I140*H140,2)</f>
        <v>0</v>
      </c>
      <c r="K140" s="217"/>
      <c r="L140" s="43"/>
      <c r="M140" s="218" t="s">
        <v>1</v>
      </c>
      <c r="N140" s="219" t="s">
        <v>45</v>
      </c>
      <c r="O140" s="90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136</v>
      </c>
      <c r="AT140" s="222" t="s">
        <v>123</v>
      </c>
      <c r="AU140" s="222" t="s">
        <v>88</v>
      </c>
      <c r="AY140" s="16" t="s">
        <v>122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88</v>
      </c>
      <c r="BK140" s="223">
        <f>ROUND(I140*H140,2)</f>
        <v>0</v>
      </c>
      <c r="BL140" s="16" t="s">
        <v>136</v>
      </c>
      <c r="BM140" s="222" t="s">
        <v>162</v>
      </c>
    </row>
    <row r="141" s="2" customFormat="1">
      <c r="A141" s="37"/>
      <c r="B141" s="38"/>
      <c r="C141" s="39"/>
      <c r="D141" s="224" t="s">
        <v>128</v>
      </c>
      <c r="E141" s="39"/>
      <c r="F141" s="225" t="s">
        <v>161</v>
      </c>
      <c r="G141" s="39"/>
      <c r="H141" s="39"/>
      <c r="I141" s="226"/>
      <c r="J141" s="39"/>
      <c r="K141" s="39"/>
      <c r="L141" s="43"/>
      <c r="M141" s="227"/>
      <c r="N141" s="228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128</v>
      </c>
      <c r="AU141" s="16" t="s">
        <v>88</v>
      </c>
    </row>
    <row r="142" s="2" customFormat="1">
      <c r="A142" s="37"/>
      <c r="B142" s="38"/>
      <c r="C142" s="39"/>
      <c r="D142" s="224" t="s">
        <v>130</v>
      </c>
      <c r="E142" s="39"/>
      <c r="F142" s="229" t="s">
        <v>163</v>
      </c>
      <c r="G142" s="39"/>
      <c r="H142" s="39"/>
      <c r="I142" s="226"/>
      <c r="J142" s="39"/>
      <c r="K142" s="39"/>
      <c r="L142" s="43"/>
      <c r="M142" s="227"/>
      <c r="N142" s="228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130</v>
      </c>
      <c r="AU142" s="16" t="s">
        <v>88</v>
      </c>
    </row>
    <row r="143" s="12" customFormat="1">
      <c r="A143" s="12"/>
      <c r="B143" s="230"/>
      <c r="C143" s="231"/>
      <c r="D143" s="224" t="s">
        <v>132</v>
      </c>
      <c r="E143" s="232" t="s">
        <v>1</v>
      </c>
      <c r="F143" s="233" t="s">
        <v>164</v>
      </c>
      <c r="G143" s="231"/>
      <c r="H143" s="234">
        <v>1</v>
      </c>
      <c r="I143" s="235"/>
      <c r="J143" s="231"/>
      <c r="K143" s="231"/>
      <c r="L143" s="236"/>
      <c r="M143" s="241"/>
      <c r="N143" s="242"/>
      <c r="O143" s="242"/>
      <c r="P143" s="242"/>
      <c r="Q143" s="242"/>
      <c r="R143" s="242"/>
      <c r="S143" s="242"/>
      <c r="T143" s="243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40" t="s">
        <v>132</v>
      </c>
      <c r="AU143" s="240" t="s">
        <v>88</v>
      </c>
      <c r="AV143" s="12" t="s">
        <v>90</v>
      </c>
      <c r="AW143" s="12" t="s">
        <v>34</v>
      </c>
      <c r="AX143" s="12" t="s">
        <v>88</v>
      </c>
      <c r="AY143" s="240" t="s">
        <v>122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43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uBIbRzV8wBA907qULiWemGID3e7ld/503ZeG5rkqMHmHVt+gEUmzEjQt2xkzaH2MMKlDPSit4XlsXH0TSvhBnw==" hashValue="z1orXhZez9bZ6ZllyXkDXHKcctjO+PsQXEPY1wqaF/vwU+1UnG9zPBao2/Vhb8om90CMlXf1DaB753tNm7TEMA==" algorithmName="SHA-512" password="CC35"/>
  <autoFilter ref="C116:K14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Úprava a rozšíření parkoviště ulice Karlova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165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33</v>
      </c>
      <c r="G12" s="37"/>
      <c r="H12" s="37"/>
      <c r="I12" s="139" t="s">
        <v>22</v>
      </c>
      <c r="J12" s="143" t="str">
        <f>'Rekapitulace stavby'!AN8</f>
        <v>4. 5. 2023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36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37</v>
      </c>
      <c r="F24" s="37"/>
      <c r="G24" s="37"/>
      <c r="H24" s="37"/>
      <c r="I24" s="139" t="s">
        <v>28</v>
      </c>
      <c r="J24" s="142" t="s">
        <v>38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ROUND((SUM(BE125:BE331)),  2)</f>
        <v>0</v>
      </c>
      <c r="G33" s="37"/>
      <c r="H33" s="37"/>
      <c r="I33" s="154">
        <v>0.20999999999999999</v>
      </c>
      <c r="J33" s="153">
        <f>ROUND(((SUM(BE125:BE331))*I33),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ROUND((SUM(BF125:BF331)),  2)</f>
        <v>0</v>
      </c>
      <c r="G34" s="37"/>
      <c r="H34" s="37"/>
      <c r="I34" s="154">
        <v>0.14999999999999999</v>
      </c>
      <c r="J34" s="153">
        <f>ROUND(((SUM(BF125:BF331))*I34),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ROUND((SUM(BG125:BG331)),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ROUND((SUM(BH125:BH331)),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ROUND((SUM(BI125:BI331)),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Úprava a rozšíření parkoviště ulice Karlova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101 - Úprava a rozšíření parkoviště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Varnsdorf</v>
      </c>
      <c r="G91" s="39"/>
      <c r="H91" s="39"/>
      <c r="I91" s="31" t="s">
        <v>32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FORVIA CZ,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8"/>
      <c r="C97" s="179"/>
      <c r="D97" s="180" t="s">
        <v>166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44"/>
      <c r="C98" s="245"/>
      <c r="D98" s="246" t="s">
        <v>167</v>
      </c>
      <c r="E98" s="247"/>
      <c r="F98" s="247"/>
      <c r="G98" s="247"/>
      <c r="H98" s="247"/>
      <c r="I98" s="247"/>
      <c r="J98" s="248">
        <f>J127</f>
        <v>0</v>
      </c>
      <c r="K98" s="245"/>
      <c r="L98" s="249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44"/>
      <c r="C99" s="245"/>
      <c r="D99" s="246" t="s">
        <v>168</v>
      </c>
      <c r="E99" s="247"/>
      <c r="F99" s="247"/>
      <c r="G99" s="247"/>
      <c r="H99" s="247"/>
      <c r="I99" s="247"/>
      <c r="J99" s="248">
        <f>J195</f>
        <v>0</v>
      </c>
      <c r="K99" s="245"/>
      <c r="L99" s="249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13" customFormat="1" ht="19.92" customHeight="1">
      <c r="A100" s="13"/>
      <c r="B100" s="244"/>
      <c r="C100" s="245"/>
      <c r="D100" s="246" t="s">
        <v>169</v>
      </c>
      <c r="E100" s="247"/>
      <c r="F100" s="247"/>
      <c r="G100" s="247"/>
      <c r="H100" s="247"/>
      <c r="I100" s="247"/>
      <c r="J100" s="248">
        <f>J207</f>
        <v>0</v>
      </c>
      <c r="K100" s="245"/>
      <c r="L100" s="249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="13" customFormat="1" ht="19.92" customHeight="1">
      <c r="A101" s="13"/>
      <c r="B101" s="244"/>
      <c r="C101" s="245"/>
      <c r="D101" s="246" t="s">
        <v>170</v>
      </c>
      <c r="E101" s="247"/>
      <c r="F101" s="247"/>
      <c r="G101" s="247"/>
      <c r="H101" s="247"/>
      <c r="I101" s="247"/>
      <c r="J101" s="248">
        <f>J259</f>
        <v>0</v>
      </c>
      <c r="K101" s="245"/>
      <c r="L101" s="249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13" customFormat="1" ht="19.92" customHeight="1">
      <c r="A102" s="13"/>
      <c r="B102" s="244"/>
      <c r="C102" s="245"/>
      <c r="D102" s="246" t="s">
        <v>171</v>
      </c>
      <c r="E102" s="247"/>
      <c r="F102" s="247"/>
      <c r="G102" s="247"/>
      <c r="H102" s="247"/>
      <c r="I102" s="247"/>
      <c r="J102" s="248">
        <f>J280</f>
        <v>0</v>
      </c>
      <c r="K102" s="245"/>
      <c r="L102" s="249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9" customFormat="1" ht="24.96" customHeight="1">
      <c r="A103" s="9"/>
      <c r="B103" s="178"/>
      <c r="C103" s="179"/>
      <c r="D103" s="180" t="s">
        <v>172</v>
      </c>
      <c r="E103" s="181"/>
      <c r="F103" s="181"/>
      <c r="G103" s="181"/>
      <c r="H103" s="181"/>
      <c r="I103" s="181"/>
      <c r="J103" s="182">
        <f>J312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3" customFormat="1" ht="19.92" customHeight="1">
      <c r="A104" s="13"/>
      <c r="B104" s="244"/>
      <c r="C104" s="245"/>
      <c r="D104" s="246" t="s">
        <v>173</v>
      </c>
      <c r="E104" s="247"/>
      <c r="F104" s="247"/>
      <c r="G104" s="247"/>
      <c r="H104" s="247"/>
      <c r="I104" s="247"/>
      <c r="J104" s="248">
        <f>J313</f>
        <v>0</v>
      </c>
      <c r="K104" s="245"/>
      <c r="L104" s="249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="9" customFormat="1" ht="24.96" customHeight="1">
      <c r="A105" s="9"/>
      <c r="B105" s="178"/>
      <c r="C105" s="179"/>
      <c r="D105" s="180" t="s">
        <v>105</v>
      </c>
      <c r="E105" s="181"/>
      <c r="F105" s="181"/>
      <c r="G105" s="181"/>
      <c r="H105" s="181"/>
      <c r="I105" s="181"/>
      <c r="J105" s="182">
        <f>J318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Úprava a rozšíření parkoviště ulice Karlova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98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 101 - Úprava a rozšíření parkoviště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 xml:space="preserve"> </v>
      </c>
      <c r="G119" s="39"/>
      <c r="H119" s="39"/>
      <c r="I119" s="31" t="s">
        <v>22</v>
      </c>
      <c r="J119" s="78" t="str">
        <f>IF(J12="","",J12)</f>
        <v>4. 5. 2023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>Město Varnsdorf</v>
      </c>
      <c r="G121" s="39"/>
      <c r="H121" s="39"/>
      <c r="I121" s="31" t="s">
        <v>32</v>
      </c>
      <c r="J121" s="35" t="str">
        <f>E21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30</v>
      </c>
      <c r="D122" s="39"/>
      <c r="E122" s="39"/>
      <c r="F122" s="26" t="str">
        <f>IF(E18="","",E18)</f>
        <v>Vyplň údaj</v>
      </c>
      <c r="G122" s="39"/>
      <c r="H122" s="39"/>
      <c r="I122" s="31" t="s">
        <v>35</v>
      </c>
      <c r="J122" s="35" t="str">
        <f>E24</f>
        <v>FORVIA CZ, s.r.o.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0" customFormat="1" ht="29.28" customHeight="1">
      <c r="A124" s="184"/>
      <c r="B124" s="185"/>
      <c r="C124" s="186" t="s">
        <v>107</v>
      </c>
      <c r="D124" s="187" t="s">
        <v>65</v>
      </c>
      <c r="E124" s="187" t="s">
        <v>61</v>
      </c>
      <c r="F124" s="187" t="s">
        <v>62</v>
      </c>
      <c r="G124" s="187" t="s">
        <v>108</v>
      </c>
      <c r="H124" s="187" t="s">
        <v>109</v>
      </c>
      <c r="I124" s="187" t="s">
        <v>110</v>
      </c>
      <c r="J124" s="188" t="s">
        <v>102</v>
      </c>
      <c r="K124" s="189" t="s">
        <v>111</v>
      </c>
      <c r="L124" s="190"/>
      <c r="M124" s="99" t="s">
        <v>1</v>
      </c>
      <c r="N124" s="100" t="s">
        <v>44</v>
      </c>
      <c r="O124" s="100" t="s">
        <v>112</v>
      </c>
      <c r="P124" s="100" t="s">
        <v>113</v>
      </c>
      <c r="Q124" s="100" t="s">
        <v>114</v>
      </c>
      <c r="R124" s="100" t="s">
        <v>115</v>
      </c>
      <c r="S124" s="100" t="s">
        <v>116</v>
      </c>
      <c r="T124" s="101" t="s">
        <v>117</v>
      </c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</row>
    <row r="125" s="2" customFormat="1" ht="22.8" customHeight="1">
      <c r="A125" s="37"/>
      <c r="B125" s="38"/>
      <c r="C125" s="106" t="s">
        <v>118</v>
      </c>
      <c r="D125" s="39"/>
      <c r="E125" s="39"/>
      <c r="F125" s="39"/>
      <c r="G125" s="39"/>
      <c r="H125" s="39"/>
      <c r="I125" s="39"/>
      <c r="J125" s="191">
        <f>BK125</f>
        <v>0</v>
      </c>
      <c r="K125" s="39"/>
      <c r="L125" s="43"/>
      <c r="M125" s="102"/>
      <c r="N125" s="192"/>
      <c r="O125" s="103"/>
      <c r="P125" s="193">
        <f>P126+P312+P318</f>
        <v>0</v>
      </c>
      <c r="Q125" s="103"/>
      <c r="R125" s="193">
        <f>R126+R312+R318</f>
        <v>0</v>
      </c>
      <c r="S125" s="103"/>
      <c r="T125" s="194">
        <f>T126+T312+T318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79</v>
      </c>
      <c r="AU125" s="16" t="s">
        <v>104</v>
      </c>
      <c r="BK125" s="195">
        <f>BK126+BK312+BK318</f>
        <v>0</v>
      </c>
    </row>
    <row r="126" s="11" customFormat="1" ht="25.92" customHeight="1">
      <c r="A126" s="11"/>
      <c r="B126" s="196"/>
      <c r="C126" s="197"/>
      <c r="D126" s="198" t="s">
        <v>79</v>
      </c>
      <c r="E126" s="199" t="s">
        <v>174</v>
      </c>
      <c r="F126" s="199" t="s">
        <v>175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P127+P195+P207+P259+P280</f>
        <v>0</v>
      </c>
      <c r="Q126" s="204"/>
      <c r="R126" s="205">
        <f>R127+R195+R207+R259+R280</f>
        <v>0</v>
      </c>
      <c r="S126" s="204"/>
      <c r="T126" s="206">
        <f>T127+T195+T207+T259+T280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7" t="s">
        <v>88</v>
      </c>
      <c r="AT126" s="208" t="s">
        <v>79</v>
      </c>
      <c r="AU126" s="208" t="s">
        <v>80</v>
      </c>
      <c r="AY126" s="207" t="s">
        <v>122</v>
      </c>
      <c r="BK126" s="209">
        <f>BK127+BK195+BK207+BK259+BK280</f>
        <v>0</v>
      </c>
    </row>
    <row r="127" s="11" customFormat="1" ht="22.8" customHeight="1">
      <c r="A127" s="11"/>
      <c r="B127" s="196"/>
      <c r="C127" s="197"/>
      <c r="D127" s="198" t="s">
        <v>79</v>
      </c>
      <c r="E127" s="250" t="s">
        <v>88</v>
      </c>
      <c r="F127" s="250" t="s">
        <v>176</v>
      </c>
      <c r="G127" s="197"/>
      <c r="H127" s="197"/>
      <c r="I127" s="200"/>
      <c r="J127" s="251">
        <f>BK127</f>
        <v>0</v>
      </c>
      <c r="K127" s="197"/>
      <c r="L127" s="202"/>
      <c r="M127" s="203"/>
      <c r="N127" s="204"/>
      <c r="O127" s="204"/>
      <c r="P127" s="205">
        <f>SUM(P128:P194)</f>
        <v>0</v>
      </c>
      <c r="Q127" s="204"/>
      <c r="R127" s="205">
        <f>SUM(R128:R194)</f>
        <v>0</v>
      </c>
      <c r="S127" s="204"/>
      <c r="T127" s="206">
        <f>SUM(T128:T194)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7" t="s">
        <v>88</v>
      </c>
      <c r="AT127" s="208" t="s">
        <v>79</v>
      </c>
      <c r="AU127" s="208" t="s">
        <v>88</v>
      </c>
      <c r="AY127" s="207" t="s">
        <v>122</v>
      </c>
      <c r="BK127" s="209">
        <f>SUM(BK128:BK194)</f>
        <v>0</v>
      </c>
    </row>
    <row r="128" s="2" customFormat="1" ht="24.15" customHeight="1">
      <c r="A128" s="37"/>
      <c r="B128" s="38"/>
      <c r="C128" s="210" t="s">
        <v>88</v>
      </c>
      <c r="D128" s="210" t="s">
        <v>123</v>
      </c>
      <c r="E128" s="211" t="s">
        <v>177</v>
      </c>
      <c r="F128" s="212" t="s">
        <v>178</v>
      </c>
      <c r="G128" s="213" t="s">
        <v>179</v>
      </c>
      <c r="H128" s="214">
        <v>235.18000000000001</v>
      </c>
      <c r="I128" s="215"/>
      <c r="J128" s="216">
        <f>ROUND(I128*H128,2)</f>
        <v>0</v>
      </c>
      <c r="K128" s="217"/>
      <c r="L128" s="43"/>
      <c r="M128" s="218" t="s">
        <v>1</v>
      </c>
      <c r="N128" s="219" t="s">
        <v>45</v>
      </c>
      <c r="O128" s="90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121</v>
      </c>
      <c r="AT128" s="222" t="s">
        <v>123</v>
      </c>
      <c r="AU128" s="222" t="s">
        <v>90</v>
      </c>
      <c r="AY128" s="16" t="s">
        <v>122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88</v>
      </c>
      <c r="BK128" s="223">
        <f>ROUND(I128*H128,2)</f>
        <v>0</v>
      </c>
      <c r="BL128" s="16" t="s">
        <v>121</v>
      </c>
      <c r="BM128" s="222" t="s">
        <v>180</v>
      </c>
    </row>
    <row r="129" s="2" customFormat="1">
      <c r="A129" s="37"/>
      <c r="B129" s="38"/>
      <c r="C129" s="39"/>
      <c r="D129" s="224" t="s">
        <v>128</v>
      </c>
      <c r="E129" s="39"/>
      <c r="F129" s="225" t="s">
        <v>178</v>
      </c>
      <c r="G129" s="39"/>
      <c r="H129" s="39"/>
      <c r="I129" s="226"/>
      <c r="J129" s="39"/>
      <c r="K129" s="39"/>
      <c r="L129" s="43"/>
      <c r="M129" s="227"/>
      <c r="N129" s="228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128</v>
      </c>
      <c r="AU129" s="16" t="s">
        <v>90</v>
      </c>
    </row>
    <row r="130" s="2" customFormat="1">
      <c r="A130" s="37"/>
      <c r="B130" s="38"/>
      <c r="C130" s="39"/>
      <c r="D130" s="224" t="s">
        <v>130</v>
      </c>
      <c r="E130" s="39"/>
      <c r="F130" s="229" t="s">
        <v>181</v>
      </c>
      <c r="G130" s="39"/>
      <c r="H130" s="39"/>
      <c r="I130" s="226"/>
      <c r="J130" s="39"/>
      <c r="K130" s="39"/>
      <c r="L130" s="43"/>
      <c r="M130" s="227"/>
      <c r="N130" s="22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130</v>
      </c>
      <c r="AU130" s="16" t="s">
        <v>90</v>
      </c>
    </row>
    <row r="131" s="12" customFormat="1">
      <c r="A131" s="12"/>
      <c r="B131" s="230"/>
      <c r="C131" s="231"/>
      <c r="D131" s="224" t="s">
        <v>132</v>
      </c>
      <c r="E131" s="232" t="s">
        <v>1</v>
      </c>
      <c r="F131" s="233" t="s">
        <v>182</v>
      </c>
      <c r="G131" s="231"/>
      <c r="H131" s="234">
        <v>60.479999999999997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0" t="s">
        <v>132</v>
      </c>
      <c r="AU131" s="240" t="s">
        <v>90</v>
      </c>
      <c r="AV131" s="12" t="s">
        <v>90</v>
      </c>
      <c r="AW131" s="12" t="s">
        <v>34</v>
      </c>
      <c r="AX131" s="12" t="s">
        <v>80</v>
      </c>
      <c r="AY131" s="240" t="s">
        <v>122</v>
      </c>
    </row>
    <row r="132" s="12" customFormat="1">
      <c r="A132" s="12"/>
      <c r="B132" s="230"/>
      <c r="C132" s="231"/>
      <c r="D132" s="224" t="s">
        <v>132</v>
      </c>
      <c r="E132" s="232" t="s">
        <v>1</v>
      </c>
      <c r="F132" s="233" t="s">
        <v>183</v>
      </c>
      <c r="G132" s="231"/>
      <c r="H132" s="234">
        <v>83.519999999999996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40" t="s">
        <v>132</v>
      </c>
      <c r="AU132" s="240" t="s">
        <v>90</v>
      </c>
      <c r="AV132" s="12" t="s">
        <v>90</v>
      </c>
      <c r="AW132" s="12" t="s">
        <v>34</v>
      </c>
      <c r="AX132" s="12" t="s">
        <v>80</v>
      </c>
      <c r="AY132" s="240" t="s">
        <v>122</v>
      </c>
    </row>
    <row r="133" s="12" customFormat="1">
      <c r="A133" s="12"/>
      <c r="B133" s="230"/>
      <c r="C133" s="231"/>
      <c r="D133" s="224" t="s">
        <v>132</v>
      </c>
      <c r="E133" s="232" t="s">
        <v>1</v>
      </c>
      <c r="F133" s="233" t="s">
        <v>184</v>
      </c>
      <c r="G133" s="231"/>
      <c r="H133" s="234">
        <v>63.960000000000001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40" t="s">
        <v>132</v>
      </c>
      <c r="AU133" s="240" t="s">
        <v>90</v>
      </c>
      <c r="AV133" s="12" t="s">
        <v>90</v>
      </c>
      <c r="AW133" s="12" t="s">
        <v>34</v>
      </c>
      <c r="AX133" s="12" t="s">
        <v>80</v>
      </c>
      <c r="AY133" s="240" t="s">
        <v>122</v>
      </c>
    </row>
    <row r="134" s="12" customFormat="1">
      <c r="A134" s="12"/>
      <c r="B134" s="230"/>
      <c r="C134" s="231"/>
      <c r="D134" s="224" t="s">
        <v>132</v>
      </c>
      <c r="E134" s="232" t="s">
        <v>1</v>
      </c>
      <c r="F134" s="233" t="s">
        <v>185</v>
      </c>
      <c r="G134" s="231"/>
      <c r="H134" s="234">
        <v>20.899999999999999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40" t="s">
        <v>132</v>
      </c>
      <c r="AU134" s="240" t="s">
        <v>90</v>
      </c>
      <c r="AV134" s="12" t="s">
        <v>90</v>
      </c>
      <c r="AW134" s="12" t="s">
        <v>34</v>
      </c>
      <c r="AX134" s="12" t="s">
        <v>80</v>
      </c>
      <c r="AY134" s="240" t="s">
        <v>122</v>
      </c>
    </row>
    <row r="135" s="12" customFormat="1">
      <c r="A135" s="12"/>
      <c r="B135" s="230"/>
      <c r="C135" s="231"/>
      <c r="D135" s="224" t="s">
        <v>132</v>
      </c>
      <c r="E135" s="232" t="s">
        <v>1</v>
      </c>
      <c r="F135" s="233" t="s">
        <v>186</v>
      </c>
      <c r="G135" s="231"/>
      <c r="H135" s="234">
        <v>6.3200000000000003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40" t="s">
        <v>132</v>
      </c>
      <c r="AU135" s="240" t="s">
        <v>90</v>
      </c>
      <c r="AV135" s="12" t="s">
        <v>90</v>
      </c>
      <c r="AW135" s="12" t="s">
        <v>34</v>
      </c>
      <c r="AX135" s="12" t="s">
        <v>80</v>
      </c>
      <c r="AY135" s="240" t="s">
        <v>122</v>
      </c>
    </row>
    <row r="136" s="2" customFormat="1" ht="24.15" customHeight="1">
      <c r="A136" s="37"/>
      <c r="B136" s="38"/>
      <c r="C136" s="210" t="s">
        <v>90</v>
      </c>
      <c r="D136" s="210" t="s">
        <v>123</v>
      </c>
      <c r="E136" s="211" t="s">
        <v>187</v>
      </c>
      <c r="F136" s="212" t="s">
        <v>178</v>
      </c>
      <c r="G136" s="213" t="s">
        <v>179</v>
      </c>
      <c r="H136" s="214">
        <v>176.25</v>
      </c>
      <c r="I136" s="215"/>
      <c r="J136" s="216">
        <f>ROUND(I136*H136,2)</f>
        <v>0</v>
      </c>
      <c r="K136" s="217"/>
      <c r="L136" s="43"/>
      <c r="M136" s="218" t="s">
        <v>1</v>
      </c>
      <c r="N136" s="219" t="s">
        <v>45</v>
      </c>
      <c r="O136" s="90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121</v>
      </c>
      <c r="AT136" s="222" t="s">
        <v>123</v>
      </c>
      <c r="AU136" s="222" t="s">
        <v>90</v>
      </c>
      <c r="AY136" s="16" t="s">
        <v>122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88</v>
      </c>
      <c r="BK136" s="223">
        <f>ROUND(I136*H136,2)</f>
        <v>0</v>
      </c>
      <c r="BL136" s="16" t="s">
        <v>121</v>
      </c>
      <c r="BM136" s="222" t="s">
        <v>188</v>
      </c>
    </row>
    <row r="137" s="2" customFormat="1">
      <c r="A137" s="37"/>
      <c r="B137" s="38"/>
      <c r="C137" s="39"/>
      <c r="D137" s="224" t="s">
        <v>128</v>
      </c>
      <c r="E137" s="39"/>
      <c r="F137" s="225" t="s">
        <v>189</v>
      </c>
      <c r="G137" s="39"/>
      <c r="H137" s="39"/>
      <c r="I137" s="226"/>
      <c r="J137" s="39"/>
      <c r="K137" s="39"/>
      <c r="L137" s="43"/>
      <c r="M137" s="227"/>
      <c r="N137" s="22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128</v>
      </c>
      <c r="AU137" s="16" t="s">
        <v>90</v>
      </c>
    </row>
    <row r="138" s="2" customFormat="1">
      <c r="A138" s="37"/>
      <c r="B138" s="38"/>
      <c r="C138" s="39"/>
      <c r="D138" s="224" t="s">
        <v>130</v>
      </c>
      <c r="E138" s="39"/>
      <c r="F138" s="229" t="s">
        <v>181</v>
      </c>
      <c r="G138" s="39"/>
      <c r="H138" s="39"/>
      <c r="I138" s="226"/>
      <c r="J138" s="39"/>
      <c r="K138" s="39"/>
      <c r="L138" s="43"/>
      <c r="M138" s="227"/>
      <c r="N138" s="22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130</v>
      </c>
      <c r="AU138" s="16" t="s">
        <v>90</v>
      </c>
    </row>
    <row r="139" s="14" customFormat="1">
      <c r="A139" s="14"/>
      <c r="B139" s="252"/>
      <c r="C139" s="253"/>
      <c r="D139" s="224" t="s">
        <v>132</v>
      </c>
      <c r="E139" s="254" t="s">
        <v>1</v>
      </c>
      <c r="F139" s="255" t="s">
        <v>190</v>
      </c>
      <c r="G139" s="253"/>
      <c r="H139" s="254" t="s">
        <v>1</v>
      </c>
      <c r="I139" s="256"/>
      <c r="J139" s="253"/>
      <c r="K139" s="253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132</v>
      </c>
      <c r="AU139" s="261" t="s">
        <v>90</v>
      </c>
      <c r="AV139" s="14" t="s">
        <v>88</v>
      </c>
      <c r="AW139" s="14" t="s">
        <v>34</v>
      </c>
      <c r="AX139" s="14" t="s">
        <v>80</v>
      </c>
      <c r="AY139" s="261" t="s">
        <v>122</v>
      </c>
    </row>
    <row r="140" s="12" customFormat="1">
      <c r="A140" s="12"/>
      <c r="B140" s="230"/>
      <c r="C140" s="231"/>
      <c r="D140" s="224" t="s">
        <v>132</v>
      </c>
      <c r="E140" s="232" t="s">
        <v>1</v>
      </c>
      <c r="F140" s="233" t="s">
        <v>191</v>
      </c>
      <c r="G140" s="231"/>
      <c r="H140" s="234">
        <v>123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40" t="s">
        <v>132</v>
      </c>
      <c r="AU140" s="240" t="s">
        <v>90</v>
      </c>
      <c r="AV140" s="12" t="s">
        <v>90</v>
      </c>
      <c r="AW140" s="12" t="s">
        <v>34</v>
      </c>
      <c r="AX140" s="12" t="s">
        <v>80</v>
      </c>
      <c r="AY140" s="240" t="s">
        <v>122</v>
      </c>
    </row>
    <row r="141" s="14" customFormat="1">
      <c r="A141" s="14"/>
      <c r="B141" s="252"/>
      <c r="C141" s="253"/>
      <c r="D141" s="224" t="s">
        <v>132</v>
      </c>
      <c r="E141" s="254" t="s">
        <v>1</v>
      </c>
      <c r="F141" s="255" t="s">
        <v>192</v>
      </c>
      <c r="G141" s="253"/>
      <c r="H141" s="254" t="s">
        <v>1</v>
      </c>
      <c r="I141" s="256"/>
      <c r="J141" s="253"/>
      <c r="K141" s="253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132</v>
      </c>
      <c r="AU141" s="261" t="s">
        <v>90</v>
      </c>
      <c r="AV141" s="14" t="s">
        <v>88</v>
      </c>
      <c r="AW141" s="14" t="s">
        <v>34</v>
      </c>
      <c r="AX141" s="14" t="s">
        <v>80</v>
      </c>
      <c r="AY141" s="261" t="s">
        <v>122</v>
      </c>
    </row>
    <row r="142" s="12" customFormat="1">
      <c r="A142" s="12"/>
      <c r="B142" s="230"/>
      <c r="C142" s="231"/>
      <c r="D142" s="224" t="s">
        <v>132</v>
      </c>
      <c r="E142" s="232" t="s">
        <v>1</v>
      </c>
      <c r="F142" s="233" t="s">
        <v>193</v>
      </c>
      <c r="G142" s="231"/>
      <c r="H142" s="234">
        <v>53.25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40" t="s">
        <v>132</v>
      </c>
      <c r="AU142" s="240" t="s">
        <v>90</v>
      </c>
      <c r="AV142" s="12" t="s">
        <v>90</v>
      </c>
      <c r="AW142" s="12" t="s">
        <v>34</v>
      </c>
      <c r="AX142" s="12" t="s">
        <v>80</v>
      </c>
      <c r="AY142" s="240" t="s">
        <v>122</v>
      </c>
    </row>
    <row r="143" s="2" customFormat="1" ht="33" customHeight="1">
      <c r="A143" s="37"/>
      <c r="B143" s="38"/>
      <c r="C143" s="210" t="s">
        <v>140</v>
      </c>
      <c r="D143" s="210" t="s">
        <v>123</v>
      </c>
      <c r="E143" s="211" t="s">
        <v>194</v>
      </c>
      <c r="F143" s="212" t="s">
        <v>195</v>
      </c>
      <c r="G143" s="213" t="s">
        <v>179</v>
      </c>
      <c r="H143" s="214">
        <v>25.379999999999999</v>
      </c>
      <c r="I143" s="215"/>
      <c r="J143" s="216">
        <f>ROUND(I143*H143,2)</f>
        <v>0</v>
      </c>
      <c r="K143" s="217"/>
      <c r="L143" s="43"/>
      <c r="M143" s="218" t="s">
        <v>1</v>
      </c>
      <c r="N143" s="219" t="s">
        <v>45</v>
      </c>
      <c r="O143" s="90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121</v>
      </c>
      <c r="AT143" s="222" t="s">
        <v>123</v>
      </c>
      <c r="AU143" s="222" t="s">
        <v>90</v>
      </c>
      <c r="AY143" s="16" t="s">
        <v>122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88</v>
      </c>
      <c r="BK143" s="223">
        <f>ROUND(I143*H143,2)</f>
        <v>0</v>
      </c>
      <c r="BL143" s="16" t="s">
        <v>121</v>
      </c>
      <c r="BM143" s="222" t="s">
        <v>196</v>
      </c>
    </row>
    <row r="144" s="2" customFormat="1">
      <c r="A144" s="37"/>
      <c r="B144" s="38"/>
      <c r="C144" s="39"/>
      <c r="D144" s="224" t="s">
        <v>128</v>
      </c>
      <c r="E144" s="39"/>
      <c r="F144" s="225" t="s">
        <v>195</v>
      </c>
      <c r="G144" s="39"/>
      <c r="H144" s="39"/>
      <c r="I144" s="226"/>
      <c r="J144" s="39"/>
      <c r="K144" s="39"/>
      <c r="L144" s="43"/>
      <c r="M144" s="227"/>
      <c r="N144" s="22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128</v>
      </c>
      <c r="AU144" s="16" t="s">
        <v>90</v>
      </c>
    </row>
    <row r="145" s="2" customFormat="1">
      <c r="A145" s="37"/>
      <c r="B145" s="38"/>
      <c r="C145" s="39"/>
      <c r="D145" s="224" t="s">
        <v>130</v>
      </c>
      <c r="E145" s="39"/>
      <c r="F145" s="229" t="s">
        <v>197</v>
      </c>
      <c r="G145" s="39"/>
      <c r="H145" s="39"/>
      <c r="I145" s="226"/>
      <c r="J145" s="39"/>
      <c r="K145" s="39"/>
      <c r="L145" s="43"/>
      <c r="M145" s="227"/>
      <c r="N145" s="22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130</v>
      </c>
      <c r="AU145" s="16" t="s">
        <v>90</v>
      </c>
    </row>
    <row r="146" s="12" customFormat="1">
      <c r="A146" s="12"/>
      <c r="B146" s="230"/>
      <c r="C146" s="231"/>
      <c r="D146" s="224" t="s">
        <v>132</v>
      </c>
      <c r="E146" s="232" t="s">
        <v>1</v>
      </c>
      <c r="F146" s="233" t="s">
        <v>198</v>
      </c>
      <c r="G146" s="231"/>
      <c r="H146" s="234">
        <v>25.379999999999999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40" t="s">
        <v>132</v>
      </c>
      <c r="AU146" s="240" t="s">
        <v>90</v>
      </c>
      <c r="AV146" s="12" t="s">
        <v>90</v>
      </c>
      <c r="AW146" s="12" t="s">
        <v>34</v>
      </c>
      <c r="AX146" s="12" t="s">
        <v>88</v>
      </c>
      <c r="AY146" s="240" t="s">
        <v>122</v>
      </c>
    </row>
    <row r="147" s="2" customFormat="1" ht="24.15" customHeight="1">
      <c r="A147" s="37"/>
      <c r="B147" s="38"/>
      <c r="C147" s="210" t="s">
        <v>121</v>
      </c>
      <c r="D147" s="210" t="s">
        <v>123</v>
      </c>
      <c r="E147" s="211" t="s">
        <v>199</v>
      </c>
      <c r="F147" s="212" t="s">
        <v>200</v>
      </c>
      <c r="G147" s="213" t="s">
        <v>201</v>
      </c>
      <c r="H147" s="214">
        <v>94</v>
      </c>
      <c r="I147" s="215"/>
      <c r="J147" s="216">
        <f>ROUND(I147*H147,2)</f>
        <v>0</v>
      </c>
      <c r="K147" s="217"/>
      <c r="L147" s="43"/>
      <c r="M147" s="218" t="s">
        <v>1</v>
      </c>
      <c r="N147" s="219" t="s">
        <v>45</v>
      </c>
      <c r="O147" s="90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121</v>
      </c>
      <c r="AT147" s="222" t="s">
        <v>123</v>
      </c>
      <c r="AU147" s="222" t="s">
        <v>90</v>
      </c>
      <c r="AY147" s="16" t="s">
        <v>122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6" t="s">
        <v>88</v>
      </c>
      <c r="BK147" s="223">
        <f>ROUND(I147*H147,2)</f>
        <v>0</v>
      </c>
      <c r="BL147" s="16" t="s">
        <v>121</v>
      </c>
      <c r="BM147" s="222" t="s">
        <v>202</v>
      </c>
    </row>
    <row r="148" s="2" customFormat="1">
      <c r="A148" s="37"/>
      <c r="B148" s="38"/>
      <c r="C148" s="39"/>
      <c r="D148" s="224" t="s">
        <v>128</v>
      </c>
      <c r="E148" s="39"/>
      <c r="F148" s="225" t="s">
        <v>200</v>
      </c>
      <c r="G148" s="39"/>
      <c r="H148" s="39"/>
      <c r="I148" s="226"/>
      <c r="J148" s="39"/>
      <c r="K148" s="39"/>
      <c r="L148" s="43"/>
      <c r="M148" s="227"/>
      <c r="N148" s="22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128</v>
      </c>
      <c r="AU148" s="16" t="s">
        <v>90</v>
      </c>
    </row>
    <row r="149" s="2" customFormat="1">
      <c r="A149" s="37"/>
      <c r="B149" s="38"/>
      <c r="C149" s="39"/>
      <c r="D149" s="224" t="s">
        <v>130</v>
      </c>
      <c r="E149" s="39"/>
      <c r="F149" s="229" t="s">
        <v>197</v>
      </c>
      <c r="G149" s="39"/>
      <c r="H149" s="39"/>
      <c r="I149" s="226"/>
      <c r="J149" s="39"/>
      <c r="K149" s="39"/>
      <c r="L149" s="43"/>
      <c r="M149" s="227"/>
      <c r="N149" s="22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130</v>
      </c>
      <c r="AU149" s="16" t="s">
        <v>90</v>
      </c>
    </row>
    <row r="150" s="12" customFormat="1">
      <c r="A150" s="12"/>
      <c r="B150" s="230"/>
      <c r="C150" s="231"/>
      <c r="D150" s="224" t="s">
        <v>132</v>
      </c>
      <c r="E150" s="232" t="s">
        <v>1</v>
      </c>
      <c r="F150" s="233" t="s">
        <v>203</v>
      </c>
      <c r="G150" s="231"/>
      <c r="H150" s="234">
        <v>94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40" t="s">
        <v>132</v>
      </c>
      <c r="AU150" s="240" t="s">
        <v>90</v>
      </c>
      <c r="AV150" s="12" t="s">
        <v>90</v>
      </c>
      <c r="AW150" s="12" t="s">
        <v>34</v>
      </c>
      <c r="AX150" s="12" t="s">
        <v>88</v>
      </c>
      <c r="AY150" s="240" t="s">
        <v>122</v>
      </c>
    </row>
    <row r="151" s="2" customFormat="1" ht="24.15" customHeight="1">
      <c r="A151" s="37"/>
      <c r="B151" s="38"/>
      <c r="C151" s="210" t="s">
        <v>149</v>
      </c>
      <c r="D151" s="210" t="s">
        <v>123</v>
      </c>
      <c r="E151" s="211" t="s">
        <v>204</v>
      </c>
      <c r="F151" s="212" t="s">
        <v>205</v>
      </c>
      <c r="G151" s="213" t="s">
        <v>179</v>
      </c>
      <c r="H151" s="214">
        <v>17.32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45</v>
      </c>
      <c r="O151" s="90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121</v>
      </c>
      <c r="AT151" s="222" t="s">
        <v>123</v>
      </c>
      <c r="AU151" s="222" t="s">
        <v>90</v>
      </c>
      <c r="AY151" s="16" t="s">
        <v>122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88</v>
      </c>
      <c r="BK151" s="223">
        <f>ROUND(I151*H151,2)</f>
        <v>0</v>
      </c>
      <c r="BL151" s="16" t="s">
        <v>121</v>
      </c>
      <c r="BM151" s="222" t="s">
        <v>206</v>
      </c>
    </row>
    <row r="152" s="2" customFormat="1">
      <c r="A152" s="37"/>
      <c r="B152" s="38"/>
      <c r="C152" s="39"/>
      <c r="D152" s="224" t="s">
        <v>128</v>
      </c>
      <c r="E152" s="39"/>
      <c r="F152" s="225" t="s">
        <v>205</v>
      </c>
      <c r="G152" s="39"/>
      <c r="H152" s="39"/>
      <c r="I152" s="226"/>
      <c r="J152" s="39"/>
      <c r="K152" s="39"/>
      <c r="L152" s="43"/>
      <c r="M152" s="227"/>
      <c r="N152" s="22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128</v>
      </c>
      <c r="AU152" s="16" t="s">
        <v>90</v>
      </c>
    </row>
    <row r="153" s="2" customFormat="1">
      <c r="A153" s="37"/>
      <c r="B153" s="38"/>
      <c r="C153" s="39"/>
      <c r="D153" s="224" t="s">
        <v>130</v>
      </c>
      <c r="E153" s="39"/>
      <c r="F153" s="229" t="s">
        <v>197</v>
      </c>
      <c r="G153" s="39"/>
      <c r="H153" s="39"/>
      <c r="I153" s="226"/>
      <c r="J153" s="39"/>
      <c r="K153" s="39"/>
      <c r="L153" s="43"/>
      <c r="M153" s="227"/>
      <c r="N153" s="22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130</v>
      </c>
      <c r="AU153" s="16" t="s">
        <v>90</v>
      </c>
    </row>
    <row r="154" s="12" customFormat="1">
      <c r="A154" s="12"/>
      <c r="B154" s="230"/>
      <c r="C154" s="231"/>
      <c r="D154" s="224" t="s">
        <v>132</v>
      </c>
      <c r="E154" s="232" t="s">
        <v>1</v>
      </c>
      <c r="F154" s="233" t="s">
        <v>207</v>
      </c>
      <c r="G154" s="231"/>
      <c r="H154" s="234">
        <v>0.40000000000000002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0" t="s">
        <v>132</v>
      </c>
      <c r="AU154" s="240" t="s">
        <v>90</v>
      </c>
      <c r="AV154" s="12" t="s">
        <v>90</v>
      </c>
      <c r="AW154" s="12" t="s">
        <v>34</v>
      </c>
      <c r="AX154" s="12" t="s">
        <v>80</v>
      </c>
      <c r="AY154" s="240" t="s">
        <v>122</v>
      </c>
    </row>
    <row r="155" s="12" customFormat="1">
      <c r="A155" s="12"/>
      <c r="B155" s="230"/>
      <c r="C155" s="231"/>
      <c r="D155" s="224" t="s">
        <v>132</v>
      </c>
      <c r="E155" s="232" t="s">
        <v>1</v>
      </c>
      <c r="F155" s="233" t="s">
        <v>208</v>
      </c>
      <c r="G155" s="231"/>
      <c r="H155" s="234">
        <v>16.920000000000002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40" t="s">
        <v>132</v>
      </c>
      <c r="AU155" s="240" t="s">
        <v>90</v>
      </c>
      <c r="AV155" s="12" t="s">
        <v>90</v>
      </c>
      <c r="AW155" s="12" t="s">
        <v>34</v>
      </c>
      <c r="AX155" s="12" t="s">
        <v>80</v>
      </c>
      <c r="AY155" s="240" t="s">
        <v>122</v>
      </c>
    </row>
    <row r="156" s="2" customFormat="1" ht="24.15" customHeight="1">
      <c r="A156" s="37"/>
      <c r="B156" s="38"/>
      <c r="C156" s="210" t="s">
        <v>154</v>
      </c>
      <c r="D156" s="210" t="s">
        <v>123</v>
      </c>
      <c r="E156" s="211" t="s">
        <v>209</v>
      </c>
      <c r="F156" s="212" t="s">
        <v>210</v>
      </c>
      <c r="G156" s="213" t="s">
        <v>201</v>
      </c>
      <c r="H156" s="214">
        <v>8</v>
      </c>
      <c r="I156" s="215"/>
      <c r="J156" s="216">
        <f>ROUND(I156*H156,2)</f>
        <v>0</v>
      </c>
      <c r="K156" s="217"/>
      <c r="L156" s="43"/>
      <c r="M156" s="218" t="s">
        <v>1</v>
      </c>
      <c r="N156" s="219" t="s">
        <v>45</v>
      </c>
      <c r="O156" s="90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121</v>
      </c>
      <c r="AT156" s="222" t="s">
        <v>123</v>
      </c>
      <c r="AU156" s="222" t="s">
        <v>90</v>
      </c>
      <c r="AY156" s="16" t="s">
        <v>122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88</v>
      </c>
      <c r="BK156" s="223">
        <f>ROUND(I156*H156,2)</f>
        <v>0</v>
      </c>
      <c r="BL156" s="16" t="s">
        <v>121</v>
      </c>
      <c r="BM156" s="222" t="s">
        <v>211</v>
      </c>
    </row>
    <row r="157" s="2" customFormat="1">
      <c r="A157" s="37"/>
      <c r="B157" s="38"/>
      <c r="C157" s="39"/>
      <c r="D157" s="224" t="s">
        <v>128</v>
      </c>
      <c r="E157" s="39"/>
      <c r="F157" s="225" t="s">
        <v>210</v>
      </c>
      <c r="G157" s="39"/>
      <c r="H157" s="39"/>
      <c r="I157" s="226"/>
      <c r="J157" s="39"/>
      <c r="K157" s="39"/>
      <c r="L157" s="43"/>
      <c r="M157" s="227"/>
      <c r="N157" s="22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128</v>
      </c>
      <c r="AU157" s="16" t="s">
        <v>90</v>
      </c>
    </row>
    <row r="158" s="2" customFormat="1">
      <c r="A158" s="37"/>
      <c r="B158" s="38"/>
      <c r="C158" s="39"/>
      <c r="D158" s="224" t="s">
        <v>130</v>
      </c>
      <c r="E158" s="39"/>
      <c r="F158" s="229" t="s">
        <v>212</v>
      </c>
      <c r="G158" s="39"/>
      <c r="H158" s="39"/>
      <c r="I158" s="226"/>
      <c r="J158" s="39"/>
      <c r="K158" s="39"/>
      <c r="L158" s="43"/>
      <c r="M158" s="227"/>
      <c r="N158" s="228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130</v>
      </c>
      <c r="AU158" s="16" t="s">
        <v>90</v>
      </c>
    </row>
    <row r="159" s="12" customFormat="1">
      <c r="A159" s="12"/>
      <c r="B159" s="230"/>
      <c r="C159" s="231"/>
      <c r="D159" s="224" t="s">
        <v>132</v>
      </c>
      <c r="E159" s="232" t="s">
        <v>1</v>
      </c>
      <c r="F159" s="233" t="s">
        <v>213</v>
      </c>
      <c r="G159" s="231"/>
      <c r="H159" s="234">
        <v>8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40" t="s">
        <v>132</v>
      </c>
      <c r="AU159" s="240" t="s">
        <v>90</v>
      </c>
      <c r="AV159" s="12" t="s">
        <v>90</v>
      </c>
      <c r="AW159" s="12" t="s">
        <v>34</v>
      </c>
      <c r="AX159" s="12" t="s">
        <v>88</v>
      </c>
      <c r="AY159" s="240" t="s">
        <v>122</v>
      </c>
    </row>
    <row r="160" s="2" customFormat="1" ht="16.5" customHeight="1">
      <c r="A160" s="37"/>
      <c r="B160" s="38"/>
      <c r="C160" s="210" t="s">
        <v>159</v>
      </c>
      <c r="D160" s="210" t="s">
        <v>123</v>
      </c>
      <c r="E160" s="211" t="s">
        <v>214</v>
      </c>
      <c r="F160" s="212" t="s">
        <v>215</v>
      </c>
      <c r="G160" s="213" t="s">
        <v>179</v>
      </c>
      <c r="H160" s="214">
        <v>132.40000000000001</v>
      </c>
      <c r="I160" s="215"/>
      <c r="J160" s="216">
        <f>ROUND(I160*H160,2)</f>
        <v>0</v>
      </c>
      <c r="K160" s="217"/>
      <c r="L160" s="43"/>
      <c r="M160" s="218" t="s">
        <v>1</v>
      </c>
      <c r="N160" s="219" t="s">
        <v>45</v>
      </c>
      <c r="O160" s="90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121</v>
      </c>
      <c r="AT160" s="222" t="s">
        <v>123</v>
      </c>
      <c r="AU160" s="222" t="s">
        <v>90</v>
      </c>
      <c r="AY160" s="16" t="s">
        <v>122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88</v>
      </c>
      <c r="BK160" s="223">
        <f>ROUND(I160*H160,2)</f>
        <v>0</v>
      </c>
      <c r="BL160" s="16" t="s">
        <v>121</v>
      </c>
      <c r="BM160" s="222" t="s">
        <v>216</v>
      </c>
    </row>
    <row r="161" s="2" customFormat="1">
      <c r="A161" s="37"/>
      <c r="B161" s="38"/>
      <c r="C161" s="39"/>
      <c r="D161" s="224" t="s">
        <v>128</v>
      </c>
      <c r="E161" s="39"/>
      <c r="F161" s="225" t="s">
        <v>215</v>
      </c>
      <c r="G161" s="39"/>
      <c r="H161" s="39"/>
      <c r="I161" s="226"/>
      <c r="J161" s="39"/>
      <c r="K161" s="39"/>
      <c r="L161" s="43"/>
      <c r="M161" s="227"/>
      <c r="N161" s="22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128</v>
      </c>
      <c r="AU161" s="16" t="s">
        <v>90</v>
      </c>
    </row>
    <row r="162" s="2" customFormat="1">
      <c r="A162" s="37"/>
      <c r="B162" s="38"/>
      <c r="C162" s="39"/>
      <c r="D162" s="224" t="s">
        <v>130</v>
      </c>
      <c r="E162" s="39"/>
      <c r="F162" s="229" t="s">
        <v>217</v>
      </c>
      <c r="G162" s="39"/>
      <c r="H162" s="39"/>
      <c r="I162" s="226"/>
      <c r="J162" s="39"/>
      <c r="K162" s="39"/>
      <c r="L162" s="43"/>
      <c r="M162" s="227"/>
      <c r="N162" s="228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130</v>
      </c>
      <c r="AU162" s="16" t="s">
        <v>90</v>
      </c>
    </row>
    <row r="163" s="12" customFormat="1">
      <c r="A163" s="12"/>
      <c r="B163" s="230"/>
      <c r="C163" s="231"/>
      <c r="D163" s="224" t="s">
        <v>132</v>
      </c>
      <c r="E163" s="232" t="s">
        <v>1</v>
      </c>
      <c r="F163" s="233" t="s">
        <v>218</v>
      </c>
      <c r="G163" s="231"/>
      <c r="H163" s="234">
        <v>132.40000000000001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40" t="s">
        <v>132</v>
      </c>
      <c r="AU163" s="240" t="s">
        <v>90</v>
      </c>
      <c r="AV163" s="12" t="s">
        <v>90</v>
      </c>
      <c r="AW163" s="12" t="s">
        <v>34</v>
      </c>
      <c r="AX163" s="12" t="s">
        <v>88</v>
      </c>
      <c r="AY163" s="240" t="s">
        <v>122</v>
      </c>
    </row>
    <row r="164" s="2" customFormat="1" ht="21.75" customHeight="1">
      <c r="A164" s="37"/>
      <c r="B164" s="38"/>
      <c r="C164" s="210" t="s">
        <v>219</v>
      </c>
      <c r="D164" s="210" t="s">
        <v>123</v>
      </c>
      <c r="E164" s="211" t="s">
        <v>220</v>
      </c>
      <c r="F164" s="212" t="s">
        <v>221</v>
      </c>
      <c r="G164" s="213" t="s">
        <v>179</v>
      </c>
      <c r="H164" s="214">
        <v>25.091999999999999</v>
      </c>
      <c r="I164" s="215"/>
      <c r="J164" s="216">
        <f>ROUND(I164*H164,2)</f>
        <v>0</v>
      </c>
      <c r="K164" s="217"/>
      <c r="L164" s="43"/>
      <c r="M164" s="218" t="s">
        <v>1</v>
      </c>
      <c r="N164" s="219" t="s">
        <v>45</v>
      </c>
      <c r="O164" s="90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121</v>
      </c>
      <c r="AT164" s="222" t="s">
        <v>123</v>
      </c>
      <c r="AU164" s="222" t="s">
        <v>90</v>
      </c>
      <c r="AY164" s="16" t="s">
        <v>122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88</v>
      </c>
      <c r="BK164" s="223">
        <f>ROUND(I164*H164,2)</f>
        <v>0</v>
      </c>
      <c r="BL164" s="16" t="s">
        <v>121</v>
      </c>
      <c r="BM164" s="222" t="s">
        <v>222</v>
      </c>
    </row>
    <row r="165" s="2" customFormat="1">
      <c r="A165" s="37"/>
      <c r="B165" s="38"/>
      <c r="C165" s="39"/>
      <c r="D165" s="224" t="s">
        <v>128</v>
      </c>
      <c r="E165" s="39"/>
      <c r="F165" s="225" t="s">
        <v>221</v>
      </c>
      <c r="G165" s="39"/>
      <c r="H165" s="39"/>
      <c r="I165" s="226"/>
      <c r="J165" s="39"/>
      <c r="K165" s="39"/>
      <c r="L165" s="43"/>
      <c r="M165" s="227"/>
      <c r="N165" s="22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128</v>
      </c>
      <c r="AU165" s="16" t="s">
        <v>90</v>
      </c>
    </row>
    <row r="166" s="2" customFormat="1">
      <c r="A166" s="37"/>
      <c r="B166" s="38"/>
      <c r="C166" s="39"/>
      <c r="D166" s="224" t="s">
        <v>130</v>
      </c>
      <c r="E166" s="39"/>
      <c r="F166" s="229" t="s">
        <v>223</v>
      </c>
      <c r="G166" s="39"/>
      <c r="H166" s="39"/>
      <c r="I166" s="226"/>
      <c r="J166" s="39"/>
      <c r="K166" s="39"/>
      <c r="L166" s="43"/>
      <c r="M166" s="227"/>
      <c r="N166" s="228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130</v>
      </c>
      <c r="AU166" s="16" t="s">
        <v>90</v>
      </c>
    </row>
    <row r="167" s="12" customFormat="1">
      <c r="A167" s="12"/>
      <c r="B167" s="230"/>
      <c r="C167" s="231"/>
      <c r="D167" s="224" t="s">
        <v>132</v>
      </c>
      <c r="E167" s="232" t="s">
        <v>1</v>
      </c>
      <c r="F167" s="233" t="s">
        <v>224</v>
      </c>
      <c r="G167" s="231"/>
      <c r="H167" s="234">
        <v>25.091999999999999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40" t="s">
        <v>132</v>
      </c>
      <c r="AU167" s="240" t="s">
        <v>90</v>
      </c>
      <c r="AV167" s="12" t="s">
        <v>90</v>
      </c>
      <c r="AW167" s="12" t="s">
        <v>34</v>
      </c>
      <c r="AX167" s="12" t="s">
        <v>88</v>
      </c>
      <c r="AY167" s="240" t="s">
        <v>122</v>
      </c>
    </row>
    <row r="168" s="2" customFormat="1" ht="21.75" customHeight="1">
      <c r="A168" s="37"/>
      <c r="B168" s="38"/>
      <c r="C168" s="210" t="s">
        <v>225</v>
      </c>
      <c r="D168" s="210" t="s">
        <v>123</v>
      </c>
      <c r="E168" s="211" t="s">
        <v>226</v>
      </c>
      <c r="F168" s="212" t="s">
        <v>227</v>
      </c>
      <c r="G168" s="213" t="s">
        <v>179</v>
      </c>
      <c r="H168" s="214">
        <v>25.091999999999999</v>
      </c>
      <c r="I168" s="215"/>
      <c r="J168" s="216">
        <f>ROUND(I168*H168,2)</f>
        <v>0</v>
      </c>
      <c r="K168" s="217"/>
      <c r="L168" s="43"/>
      <c r="M168" s="218" t="s">
        <v>1</v>
      </c>
      <c r="N168" s="219" t="s">
        <v>45</v>
      </c>
      <c r="O168" s="90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121</v>
      </c>
      <c r="AT168" s="222" t="s">
        <v>123</v>
      </c>
      <c r="AU168" s="222" t="s">
        <v>90</v>
      </c>
      <c r="AY168" s="16" t="s">
        <v>122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6" t="s">
        <v>88</v>
      </c>
      <c r="BK168" s="223">
        <f>ROUND(I168*H168,2)</f>
        <v>0</v>
      </c>
      <c r="BL168" s="16" t="s">
        <v>121</v>
      </c>
      <c r="BM168" s="222" t="s">
        <v>228</v>
      </c>
    </row>
    <row r="169" s="2" customFormat="1">
      <c r="A169" s="37"/>
      <c r="B169" s="38"/>
      <c r="C169" s="39"/>
      <c r="D169" s="224" t="s">
        <v>128</v>
      </c>
      <c r="E169" s="39"/>
      <c r="F169" s="225" t="s">
        <v>227</v>
      </c>
      <c r="G169" s="39"/>
      <c r="H169" s="39"/>
      <c r="I169" s="226"/>
      <c r="J169" s="39"/>
      <c r="K169" s="39"/>
      <c r="L169" s="43"/>
      <c r="M169" s="227"/>
      <c r="N169" s="228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128</v>
      </c>
      <c r="AU169" s="16" t="s">
        <v>90</v>
      </c>
    </row>
    <row r="170" s="2" customFormat="1">
      <c r="A170" s="37"/>
      <c r="B170" s="38"/>
      <c r="C170" s="39"/>
      <c r="D170" s="224" t="s">
        <v>130</v>
      </c>
      <c r="E170" s="39"/>
      <c r="F170" s="229" t="s">
        <v>229</v>
      </c>
      <c r="G170" s="39"/>
      <c r="H170" s="39"/>
      <c r="I170" s="226"/>
      <c r="J170" s="39"/>
      <c r="K170" s="39"/>
      <c r="L170" s="43"/>
      <c r="M170" s="227"/>
      <c r="N170" s="228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130</v>
      </c>
      <c r="AU170" s="16" t="s">
        <v>90</v>
      </c>
    </row>
    <row r="171" s="12" customFormat="1">
      <c r="A171" s="12"/>
      <c r="B171" s="230"/>
      <c r="C171" s="231"/>
      <c r="D171" s="224" t="s">
        <v>132</v>
      </c>
      <c r="E171" s="232" t="s">
        <v>1</v>
      </c>
      <c r="F171" s="233" t="s">
        <v>224</v>
      </c>
      <c r="G171" s="231"/>
      <c r="H171" s="234">
        <v>25.091999999999999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40" t="s">
        <v>132</v>
      </c>
      <c r="AU171" s="240" t="s">
        <v>90</v>
      </c>
      <c r="AV171" s="12" t="s">
        <v>90</v>
      </c>
      <c r="AW171" s="12" t="s">
        <v>34</v>
      </c>
      <c r="AX171" s="12" t="s">
        <v>88</v>
      </c>
      <c r="AY171" s="240" t="s">
        <v>122</v>
      </c>
    </row>
    <row r="172" s="2" customFormat="1" ht="16.5" customHeight="1">
      <c r="A172" s="37"/>
      <c r="B172" s="38"/>
      <c r="C172" s="210" t="s">
        <v>230</v>
      </c>
      <c r="D172" s="210" t="s">
        <v>123</v>
      </c>
      <c r="E172" s="211" t="s">
        <v>231</v>
      </c>
      <c r="F172" s="212" t="s">
        <v>232</v>
      </c>
      <c r="G172" s="213" t="s">
        <v>179</v>
      </c>
      <c r="H172" s="214">
        <v>132.40000000000001</v>
      </c>
      <c r="I172" s="215"/>
      <c r="J172" s="216">
        <f>ROUND(I172*H172,2)</f>
        <v>0</v>
      </c>
      <c r="K172" s="217"/>
      <c r="L172" s="43"/>
      <c r="M172" s="218" t="s">
        <v>1</v>
      </c>
      <c r="N172" s="219" t="s">
        <v>45</v>
      </c>
      <c r="O172" s="90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121</v>
      </c>
      <c r="AT172" s="222" t="s">
        <v>123</v>
      </c>
      <c r="AU172" s="222" t="s">
        <v>90</v>
      </c>
      <c r="AY172" s="16" t="s">
        <v>122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88</v>
      </c>
      <c r="BK172" s="223">
        <f>ROUND(I172*H172,2)</f>
        <v>0</v>
      </c>
      <c r="BL172" s="16" t="s">
        <v>121</v>
      </c>
      <c r="BM172" s="222" t="s">
        <v>233</v>
      </c>
    </row>
    <row r="173" s="2" customFormat="1">
      <c r="A173" s="37"/>
      <c r="B173" s="38"/>
      <c r="C173" s="39"/>
      <c r="D173" s="224" t="s">
        <v>128</v>
      </c>
      <c r="E173" s="39"/>
      <c r="F173" s="225" t="s">
        <v>232</v>
      </c>
      <c r="G173" s="39"/>
      <c r="H173" s="39"/>
      <c r="I173" s="226"/>
      <c r="J173" s="39"/>
      <c r="K173" s="39"/>
      <c r="L173" s="43"/>
      <c r="M173" s="227"/>
      <c r="N173" s="228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128</v>
      </c>
      <c r="AU173" s="16" t="s">
        <v>90</v>
      </c>
    </row>
    <row r="174" s="2" customFormat="1">
      <c r="A174" s="37"/>
      <c r="B174" s="38"/>
      <c r="C174" s="39"/>
      <c r="D174" s="224" t="s">
        <v>130</v>
      </c>
      <c r="E174" s="39"/>
      <c r="F174" s="229" t="s">
        <v>234</v>
      </c>
      <c r="G174" s="39"/>
      <c r="H174" s="39"/>
      <c r="I174" s="226"/>
      <c r="J174" s="39"/>
      <c r="K174" s="39"/>
      <c r="L174" s="43"/>
      <c r="M174" s="227"/>
      <c r="N174" s="22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130</v>
      </c>
      <c r="AU174" s="16" t="s">
        <v>90</v>
      </c>
    </row>
    <row r="175" s="12" customFormat="1">
      <c r="A175" s="12"/>
      <c r="B175" s="230"/>
      <c r="C175" s="231"/>
      <c r="D175" s="224" t="s">
        <v>132</v>
      </c>
      <c r="E175" s="232" t="s">
        <v>1</v>
      </c>
      <c r="F175" s="233" t="s">
        <v>235</v>
      </c>
      <c r="G175" s="231"/>
      <c r="H175" s="234">
        <v>132.40000000000001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40" t="s">
        <v>132</v>
      </c>
      <c r="AU175" s="240" t="s">
        <v>90</v>
      </c>
      <c r="AV175" s="12" t="s">
        <v>90</v>
      </c>
      <c r="AW175" s="12" t="s">
        <v>34</v>
      </c>
      <c r="AX175" s="12" t="s">
        <v>88</v>
      </c>
      <c r="AY175" s="240" t="s">
        <v>122</v>
      </c>
    </row>
    <row r="176" s="2" customFormat="1" ht="16.5" customHeight="1">
      <c r="A176" s="37"/>
      <c r="B176" s="38"/>
      <c r="C176" s="210" t="s">
        <v>236</v>
      </c>
      <c r="D176" s="210" t="s">
        <v>123</v>
      </c>
      <c r="E176" s="211" t="s">
        <v>237</v>
      </c>
      <c r="F176" s="212" t="s">
        <v>238</v>
      </c>
      <c r="G176" s="213" t="s">
        <v>239</v>
      </c>
      <c r="H176" s="214">
        <v>167.5</v>
      </c>
      <c r="I176" s="215"/>
      <c r="J176" s="216">
        <f>ROUND(I176*H176,2)</f>
        <v>0</v>
      </c>
      <c r="K176" s="217"/>
      <c r="L176" s="43"/>
      <c r="M176" s="218" t="s">
        <v>1</v>
      </c>
      <c r="N176" s="219" t="s">
        <v>45</v>
      </c>
      <c r="O176" s="90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121</v>
      </c>
      <c r="AT176" s="222" t="s">
        <v>123</v>
      </c>
      <c r="AU176" s="222" t="s">
        <v>90</v>
      </c>
      <c r="AY176" s="16" t="s">
        <v>122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88</v>
      </c>
      <c r="BK176" s="223">
        <f>ROUND(I176*H176,2)</f>
        <v>0</v>
      </c>
      <c r="BL176" s="16" t="s">
        <v>121</v>
      </c>
      <c r="BM176" s="222" t="s">
        <v>240</v>
      </c>
    </row>
    <row r="177" s="2" customFormat="1">
      <c r="A177" s="37"/>
      <c r="B177" s="38"/>
      <c r="C177" s="39"/>
      <c r="D177" s="224" t="s">
        <v>128</v>
      </c>
      <c r="E177" s="39"/>
      <c r="F177" s="225" t="s">
        <v>238</v>
      </c>
      <c r="G177" s="39"/>
      <c r="H177" s="39"/>
      <c r="I177" s="226"/>
      <c r="J177" s="39"/>
      <c r="K177" s="39"/>
      <c r="L177" s="43"/>
      <c r="M177" s="227"/>
      <c r="N177" s="228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128</v>
      </c>
      <c r="AU177" s="16" t="s">
        <v>90</v>
      </c>
    </row>
    <row r="178" s="2" customFormat="1">
      <c r="A178" s="37"/>
      <c r="B178" s="38"/>
      <c r="C178" s="39"/>
      <c r="D178" s="224" t="s">
        <v>130</v>
      </c>
      <c r="E178" s="39"/>
      <c r="F178" s="229" t="s">
        <v>241</v>
      </c>
      <c r="G178" s="39"/>
      <c r="H178" s="39"/>
      <c r="I178" s="226"/>
      <c r="J178" s="39"/>
      <c r="K178" s="39"/>
      <c r="L178" s="43"/>
      <c r="M178" s="227"/>
      <c r="N178" s="22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130</v>
      </c>
      <c r="AU178" s="16" t="s">
        <v>90</v>
      </c>
    </row>
    <row r="179" s="12" customFormat="1">
      <c r="A179" s="12"/>
      <c r="B179" s="230"/>
      <c r="C179" s="231"/>
      <c r="D179" s="224" t="s">
        <v>132</v>
      </c>
      <c r="E179" s="232" t="s">
        <v>1</v>
      </c>
      <c r="F179" s="233" t="s">
        <v>242</v>
      </c>
      <c r="G179" s="231"/>
      <c r="H179" s="234">
        <v>50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40" t="s">
        <v>132</v>
      </c>
      <c r="AU179" s="240" t="s">
        <v>90</v>
      </c>
      <c r="AV179" s="12" t="s">
        <v>90</v>
      </c>
      <c r="AW179" s="12" t="s">
        <v>34</v>
      </c>
      <c r="AX179" s="12" t="s">
        <v>80</v>
      </c>
      <c r="AY179" s="240" t="s">
        <v>122</v>
      </c>
    </row>
    <row r="180" s="12" customFormat="1">
      <c r="A180" s="12"/>
      <c r="B180" s="230"/>
      <c r="C180" s="231"/>
      <c r="D180" s="224" t="s">
        <v>132</v>
      </c>
      <c r="E180" s="232" t="s">
        <v>1</v>
      </c>
      <c r="F180" s="233" t="s">
        <v>243</v>
      </c>
      <c r="G180" s="231"/>
      <c r="H180" s="234">
        <v>117.5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40" t="s">
        <v>132</v>
      </c>
      <c r="AU180" s="240" t="s">
        <v>90</v>
      </c>
      <c r="AV180" s="12" t="s">
        <v>90</v>
      </c>
      <c r="AW180" s="12" t="s">
        <v>34</v>
      </c>
      <c r="AX180" s="12" t="s">
        <v>80</v>
      </c>
      <c r="AY180" s="240" t="s">
        <v>122</v>
      </c>
    </row>
    <row r="181" s="2" customFormat="1" ht="16.5" customHeight="1">
      <c r="A181" s="37"/>
      <c r="B181" s="38"/>
      <c r="C181" s="210" t="s">
        <v>244</v>
      </c>
      <c r="D181" s="210" t="s">
        <v>123</v>
      </c>
      <c r="E181" s="211" t="s">
        <v>245</v>
      </c>
      <c r="F181" s="212" t="s">
        <v>246</v>
      </c>
      <c r="G181" s="213" t="s">
        <v>239</v>
      </c>
      <c r="H181" s="214">
        <v>335</v>
      </c>
      <c r="I181" s="215"/>
      <c r="J181" s="216">
        <f>ROUND(I181*H181,2)</f>
        <v>0</v>
      </c>
      <c r="K181" s="217"/>
      <c r="L181" s="43"/>
      <c r="M181" s="218" t="s">
        <v>1</v>
      </c>
      <c r="N181" s="219" t="s">
        <v>45</v>
      </c>
      <c r="O181" s="90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121</v>
      </c>
      <c r="AT181" s="222" t="s">
        <v>123</v>
      </c>
      <c r="AU181" s="222" t="s">
        <v>90</v>
      </c>
      <c r="AY181" s="16" t="s">
        <v>122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88</v>
      </c>
      <c r="BK181" s="223">
        <f>ROUND(I181*H181,2)</f>
        <v>0</v>
      </c>
      <c r="BL181" s="16" t="s">
        <v>121</v>
      </c>
      <c r="BM181" s="222" t="s">
        <v>247</v>
      </c>
    </row>
    <row r="182" s="2" customFormat="1">
      <c r="A182" s="37"/>
      <c r="B182" s="38"/>
      <c r="C182" s="39"/>
      <c r="D182" s="224" t="s">
        <v>128</v>
      </c>
      <c r="E182" s="39"/>
      <c r="F182" s="225" t="s">
        <v>246</v>
      </c>
      <c r="G182" s="39"/>
      <c r="H182" s="39"/>
      <c r="I182" s="226"/>
      <c r="J182" s="39"/>
      <c r="K182" s="39"/>
      <c r="L182" s="43"/>
      <c r="M182" s="227"/>
      <c r="N182" s="228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128</v>
      </c>
      <c r="AU182" s="16" t="s">
        <v>90</v>
      </c>
    </row>
    <row r="183" s="2" customFormat="1">
      <c r="A183" s="37"/>
      <c r="B183" s="38"/>
      <c r="C183" s="39"/>
      <c r="D183" s="224" t="s">
        <v>130</v>
      </c>
      <c r="E183" s="39"/>
      <c r="F183" s="229" t="s">
        <v>248</v>
      </c>
      <c r="G183" s="39"/>
      <c r="H183" s="39"/>
      <c r="I183" s="226"/>
      <c r="J183" s="39"/>
      <c r="K183" s="39"/>
      <c r="L183" s="43"/>
      <c r="M183" s="227"/>
      <c r="N183" s="228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130</v>
      </c>
      <c r="AU183" s="16" t="s">
        <v>90</v>
      </c>
    </row>
    <row r="184" s="12" customFormat="1">
      <c r="A184" s="12"/>
      <c r="B184" s="230"/>
      <c r="C184" s="231"/>
      <c r="D184" s="224" t="s">
        <v>132</v>
      </c>
      <c r="E184" s="232" t="s">
        <v>1</v>
      </c>
      <c r="F184" s="233" t="s">
        <v>249</v>
      </c>
      <c r="G184" s="231"/>
      <c r="H184" s="234">
        <v>335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40" t="s">
        <v>132</v>
      </c>
      <c r="AU184" s="240" t="s">
        <v>90</v>
      </c>
      <c r="AV184" s="12" t="s">
        <v>90</v>
      </c>
      <c r="AW184" s="12" t="s">
        <v>34</v>
      </c>
      <c r="AX184" s="12" t="s">
        <v>80</v>
      </c>
      <c r="AY184" s="240" t="s">
        <v>122</v>
      </c>
    </row>
    <row r="185" s="2" customFormat="1" ht="33" customHeight="1">
      <c r="A185" s="37"/>
      <c r="B185" s="38"/>
      <c r="C185" s="210" t="s">
        <v>250</v>
      </c>
      <c r="D185" s="210" t="s">
        <v>123</v>
      </c>
      <c r="E185" s="211" t="s">
        <v>251</v>
      </c>
      <c r="F185" s="212" t="s">
        <v>252</v>
      </c>
      <c r="G185" s="213" t="s">
        <v>253</v>
      </c>
      <c r="H185" s="214">
        <v>7</v>
      </c>
      <c r="I185" s="215"/>
      <c r="J185" s="216">
        <f>ROUND(I185*H185,2)</f>
        <v>0</v>
      </c>
      <c r="K185" s="217"/>
      <c r="L185" s="43"/>
      <c r="M185" s="218" t="s">
        <v>1</v>
      </c>
      <c r="N185" s="219" t="s">
        <v>45</v>
      </c>
      <c r="O185" s="90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121</v>
      </c>
      <c r="AT185" s="222" t="s">
        <v>123</v>
      </c>
      <c r="AU185" s="222" t="s">
        <v>90</v>
      </c>
      <c r="AY185" s="16" t="s">
        <v>122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88</v>
      </c>
      <c r="BK185" s="223">
        <f>ROUND(I185*H185,2)</f>
        <v>0</v>
      </c>
      <c r="BL185" s="16" t="s">
        <v>121</v>
      </c>
      <c r="BM185" s="222" t="s">
        <v>254</v>
      </c>
    </row>
    <row r="186" s="2" customFormat="1">
      <c r="A186" s="37"/>
      <c r="B186" s="38"/>
      <c r="C186" s="39"/>
      <c r="D186" s="224" t="s">
        <v>128</v>
      </c>
      <c r="E186" s="39"/>
      <c r="F186" s="225" t="s">
        <v>252</v>
      </c>
      <c r="G186" s="39"/>
      <c r="H186" s="39"/>
      <c r="I186" s="226"/>
      <c r="J186" s="39"/>
      <c r="K186" s="39"/>
      <c r="L186" s="43"/>
      <c r="M186" s="227"/>
      <c r="N186" s="228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128</v>
      </c>
      <c r="AU186" s="16" t="s">
        <v>90</v>
      </c>
    </row>
    <row r="187" s="2" customFormat="1">
      <c r="A187" s="37"/>
      <c r="B187" s="38"/>
      <c r="C187" s="39"/>
      <c r="D187" s="224" t="s">
        <v>130</v>
      </c>
      <c r="E187" s="39"/>
      <c r="F187" s="229" t="s">
        <v>255</v>
      </c>
      <c r="G187" s="39"/>
      <c r="H187" s="39"/>
      <c r="I187" s="226"/>
      <c r="J187" s="39"/>
      <c r="K187" s="39"/>
      <c r="L187" s="43"/>
      <c r="M187" s="227"/>
      <c r="N187" s="22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130</v>
      </c>
      <c r="AU187" s="16" t="s">
        <v>90</v>
      </c>
    </row>
    <row r="188" s="2" customFormat="1">
      <c r="A188" s="37"/>
      <c r="B188" s="38"/>
      <c r="C188" s="39"/>
      <c r="D188" s="224" t="s">
        <v>256</v>
      </c>
      <c r="E188" s="39"/>
      <c r="F188" s="229" t="s">
        <v>257</v>
      </c>
      <c r="G188" s="39"/>
      <c r="H188" s="39"/>
      <c r="I188" s="226"/>
      <c r="J188" s="39"/>
      <c r="K188" s="39"/>
      <c r="L188" s="43"/>
      <c r="M188" s="227"/>
      <c r="N188" s="228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256</v>
      </c>
      <c r="AU188" s="16" t="s">
        <v>90</v>
      </c>
    </row>
    <row r="189" s="14" customFormat="1">
      <c r="A189" s="14"/>
      <c r="B189" s="252"/>
      <c r="C189" s="253"/>
      <c r="D189" s="224" t="s">
        <v>132</v>
      </c>
      <c r="E189" s="254" t="s">
        <v>1</v>
      </c>
      <c r="F189" s="255" t="s">
        <v>258</v>
      </c>
      <c r="G189" s="253"/>
      <c r="H189" s="254" t="s">
        <v>1</v>
      </c>
      <c r="I189" s="256"/>
      <c r="J189" s="253"/>
      <c r="K189" s="253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132</v>
      </c>
      <c r="AU189" s="261" t="s">
        <v>90</v>
      </c>
      <c r="AV189" s="14" t="s">
        <v>88</v>
      </c>
      <c r="AW189" s="14" t="s">
        <v>34</v>
      </c>
      <c r="AX189" s="14" t="s">
        <v>80</v>
      </c>
      <c r="AY189" s="261" t="s">
        <v>122</v>
      </c>
    </row>
    <row r="190" s="12" customFormat="1">
      <c r="A190" s="12"/>
      <c r="B190" s="230"/>
      <c r="C190" s="231"/>
      <c r="D190" s="224" t="s">
        <v>132</v>
      </c>
      <c r="E190" s="232" t="s">
        <v>1</v>
      </c>
      <c r="F190" s="233" t="s">
        <v>259</v>
      </c>
      <c r="G190" s="231"/>
      <c r="H190" s="234">
        <v>7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40" t="s">
        <v>132</v>
      </c>
      <c r="AU190" s="240" t="s">
        <v>90</v>
      </c>
      <c r="AV190" s="12" t="s">
        <v>90</v>
      </c>
      <c r="AW190" s="12" t="s">
        <v>34</v>
      </c>
      <c r="AX190" s="12" t="s">
        <v>88</v>
      </c>
      <c r="AY190" s="240" t="s">
        <v>122</v>
      </c>
    </row>
    <row r="191" s="2" customFormat="1" ht="16.5" customHeight="1">
      <c r="A191" s="37"/>
      <c r="B191" s="38"/>
      <c r="C191" s="210" t="s">
        <v>260</v>
      </c>
      <c r="D191" s="210" t="s">
        <v>123</v>
      </c>
      <c r="E191" s="211" t="s">
        <v>261</v>
      </c>
      <c r="F191" s="212" t="s">
        <v>262</v>
      </c>
      <c r="G191" s="213" t="s">
        <v>179</v>
      </c>
      <c r="H191" s="214">
        <v>0.34999999999999998</v>
      </c>
      <c r="I191" s="215"/>
      <c r="J191" s="216">
        <f>ROUND(I191*H191,2)</f>
        <v>0</v>
      </c>
      <c r="K191" s="217"/>
      <c r="L191" s="43"/>
      <c r="M191" s="218" t="s">
        <v>1</v>
      </c>
      <c r="N191" s="219" t="s">
        <v>45</v>
      </c>
      <c r="O191" s="90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121</v>
      </c>
      <c r="AT191" s="222" t="s">
        <v>123</v>
      </c>
      <c r="AU191" s="222" t="s">
        <v>90</v>
      </c>
      <c r="AY191" s="16" t="s">
        <v>122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88</v>
      </c>
      <c r="BK191" s="223">
        <f>ROUND(I191*H191,2)</f>
        <v>0</v>
      </c>
      <c r="BL191" s="16" t="s">
        <v>121</v>
      </c>
      <c r="BM191" s="222" t="s">
        <v>263</v>
      </c>
    </row>
    <row r="192" s="2" customFormat="1">
      <c r="A192" s="37"/>
      <c r="B192" s="38"/>
      <c r="C192" s="39"/>
      <c r="D192" s="224" t="s">
        <v>128</v>
      </c>
      <c r="E192" s="39"/>
      <c r="F192" s="225" t="s">
        <v>264</v>
      </c>
      <c r="G192" s="39"/>
      <c r="H192" s="39"/>
      <c r="I192" s="226"/>
      <c r="J192" s="39"/>
      <c r="K192" s="39"/>
      <c r="L192" s="43"/>
      <c r="M192" s="227"/>
      <c r="N192" s="228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128</v>
      </c>
      <c r="AU192" s="16" t="s">
        <v>90</v>
      </c>
    </row>
    <row r="193" s="2" customFormat="1">
      <c r="A193" s="37"/>
      <c r="B193" s="38"/>
      <c r="C193" s="39"/>
      <c r="D193" s="224" t="s">
        <v>256</v>
      </c>
      <c r="E193" s="39"/>
      <c r="F193" s="229" t="s">
        <v>265</v>
      </c>
      <c r="G193" s="39"/>
      <c r="H193" s="39"/>
      <c r="I193" s="226"/>
      <c r="J193" s="39"/>
      <c r="K193" s="39"/>
      <c r="L193" s="43"/>
      <c r="M193" s="227"/>
      <c r="N193" s="22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256</v>
      </c>
      <c r="AU193" s="16" t="s">
        <v>90</v>
      </c>
    </row>
    <row r="194" s="12" customFormat="1">
      <c r="A194" s="12"/>
      <c r="B194" s="230"/>
      <c r="C194" s="231"/>
      <c r="D194" s="224" t="s">
        <v>132</v>
      </c>
      <c r="E194" s="232" t="s">
        <v>1</v>
      </c>
      <c r="F194" s="233" t="s">
        <v>266</v>
      </c>
      <c r="G194" s="231"/>
      <c r="H194" s="234">
        <v>0.34999999999999998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40" t="s">
        <v>132</v>
      </c>
      <c r="AU194" s="240" t="s">
        <v>90</v>
      </c>
      <c r="AV194" s="12" t="s">
        <v>90</v>
      </c>
      <c r="AW194" s="12" t="s">
        <v>34</v>
      </c>
      <c r="AX194" s="12" t="s">
        <v>88</v>
      </c>
      <c r="AY194" s="240" t="s">
        <v>122</v>
      </c>
    </row>
    <row r="195" s="11" customFormat="1" ht="22.8" customHeight="1">
      <c r="A195" s="11"/>
      <c r="B195" s="196"/>
      <c r="C195" s="197"/>
      <c r="D195" s="198" t="s">
        <v>79</v>
      </c>
      <c r="E195" s="250" t="s">
        <v>90</v>
      </c>
      <c r="F195" s="250" t="s">
        <v>267</v>
      </c>
      <c r="G195" s="197"/>
      <c r="H195" s="197"/>
      <c r="I195" s="200"/>
      <c r="J195" s="251">
        <f>BK195</f>
        <v>0</v>
      </c>
      <c r="K195" s="197"/>
      <c r="L195" s="202"/>
      <c r="M195" s="203"/>
      <c r="N195" s="204"/>
      <c r="O195" s="204"/>
      <c r="P195" s="205">
        <f>SUM(P196:P206)</f>
        <v>0</v>
      </c>
      <c r="Q195" s="204"/>
      <c r="R195" s="205">
        <f>SUM(R196:R206)</f>
        <v>0</v>
      </c>
      <c r="S195" s="204"/>
      <c r="T195" s="206">
        <f>SUM(T196:T206)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7" t="s">
        <v>88</v>
      </c>
      <c r="AT195" s="208" t="s">
        <v>79</v>
      </c>
      <c r="AU195" s="208" t="s">
        <v>88</v>
      </c>
      <c r="AY195" s="207" t="s">
        <v>122</v>
      </c>
      <c r="BK195" s="209">
        <f>SUM(BK196:BK206)</f>
        <v>0</v>
      </c>
    </row>
    <row r="196" s="2" customFormat="1" ht="16.5" customHeight="1">
      <c r="A196" s="37"/>
      <c r="B196" s="38"/>
      <c r="C196" s="210" t="s">
        <v>8</v>
      </c>
      <c r="D196" s="210" t="s">
        <v>123</v>
      </c>
      <c r="E196" s="211" t="s">
        <v>268</v>
      </c>
      <c r="F196" s="212" t="s">
        <v>269</v>
      </c>
      <c r="G196" s="213" t="s">
        <v>179</v>
      </c>
      <c r="H196" s="214">
        <v>176.25</v>
      </c>
      <c r="I196" s="215"/>
      <c r="J196" s="216">
        <f>ROUND(I196*H196,2)</f>
        <v>0</v>
      </c>
      <c r="K196" s="217"/>
      <c r="L196" s="43"/>
      <c r="M196" s="218" t="s">
        <v>1</v>
      </c>
      <c r="N196" s="219" t="s">
        <v>45</v>
      </c>
      <c r="O196" s="90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121</v>
      </c>
      <c r="AT196" s="222" t="s">
        <v>123</v>
      </c>
      <c r="AU196" s="222" t="s">
        <v>90</v>
      </c>
      <c r="AY196" s="16" t="s">
        <v>122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88</v>
      </c>
      <c r="BK196" s="223">
        <f>ROUND(I196*H196,2)</f>
        <v>0</v>
      </c>
      <c r="BL196" s="16" t="s">
        <v>121</v>
      </c>
      <c r="BM196" s="222" t="s">
        <v>270</v>
      </c>
    </row>
    <row r="197" s="2" customFormat="1">
      <c r="A197" s="37"/>
      <c r="B197" s="38"/>
      <c r="C197" s="39"/>
      <c r="D197" s="224" t="s">
        <v>128</v>
      </c>
      <c r="E197" s="39"/>
      <c r="F197" s="225" t="s">
        <v>271</v>
      </c>
      <c r="G197" s="39"/>
      <c r="H197" s="39"/>
      <c r="I197" s="226"/>
      <c r="J197" s="39"/>
      <c r="K197" s="39"/>
      <c r="L197" s="43"/>
      <c r="M197" s="227"/>
      <c r="N197" s="228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128</v>
      </c>
      <c r="AU197" s="16" t="s">
        <v>90</v>
      </c>
    </row>
    <row r="198" s="2" customFormat="1">
      <c r="A198" s="37"/>
      <c r="B198" s="38"/>
      <c r="C198" s="39"/>
      <c r="D198" s="224" t="s">
        <v>130</v>
      </c>
      <c r="E198" s="39"/>
      <c r="F198" s="229" t="s">
        <v>272</v>
      </c>
      <c r="G198" s="39"/>
      <c r="H198" s="39"/>
      <c r="I198" s="226"/>
      <c r="J198" s="39"/>
      <c r="K198" s="39"/>
      <c r="L198" s="43"/>
      <c r="M198" s="227"/>
      <c r="N198" s="228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130</v>
      </c>
      <c r="AU198" s="16" t="s">
        <v>90</v>
      </c>
    </row>
    <row r="199" s="14" customFormat="1">
      <c r="A199" s="14"/>
      <c r="B199" s="252"/>
      <c r="C199" s="253"/>
      <c r="D199" s="224" t="s">
        <v>132</v>
      </c>
      <c r="E199" s="254" t="s">
        <v>1</v>
      </c>
      <c r="F199" s="255" t="s">
        <v>190</v>
      </c>
      <c r="G199" s="253"/>
      <c r="H199" s="254" t="s">
        <v>1</v>
      </c>
      <c r="I199" s="256"/>
      <c r="J199" s="253"/>
      <c r="K199" s="253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132</v>
      </c>
      <c r="AU199" s="261" t="s">
        <v>90</v>
      </c>
      <c r="AV199" s="14" t="s">
        <v>88</v>
      </c>
      <c r="AW199" s="14" t="s">
        <v>34</v>
      </c>
      <c r="AX199" s="14" t="s">
        <v>80</v>
      </c>
      <c r="AY199" s="261" t="s">
        <v>122</v>
      </c>
    </row>
    <row r="200" s="12" customFormat="1">
      <c r="A200" s="12"/>
      <c r="B200" s="230"/>
      <c r="C200" s="231"/>
      <c r="D200" s="224" t="s">
        <v>132</v>
      </c>
      <c r="E200" s="232" t="s">
        <v>1</v>
      </c>
      <c r="F200" s="233" t="s">
        <v>191</v>
      </c>
      <c r="G200" s="231"/>
      <c r="H200" s="234">
        <v>123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40" t="s">
        <v>132</v>
      </c>
      <c r="AU200" s="240" t="s">
        <v>90</v>
      </c>
      <c r="AV200" s="12" t="s">
        <v>90</v>
      </c>
      <c r="AW200" s="12" t="s">
        <v>34</v>
      </c>
      <c r="AX200" s="12" t="s">
        <v>80</v>
      </c>
      <c r="AY200" s="240" t="s">
        <v>122</v>
      </c>
    </row>
    <row r="201" s="14" customFormat="1">
      <c r="A201" s="14"/>
      <c r="B201" s="252"/>
      <c r="C201" s="253"/>
      <c r="D201" s="224" t="s">
        <v>132</v>
      </c>
      <c r="E201" s="254" t="s">
        <v>1</v>
      </c>
      <c r="F201" s="255" t="s">
        <v>192</v>
      </c>
      <c r="G201" s="253"/>
      <c r="H201" s="254" t="s">
        <v>1</v>
      </c>
      <c r="I201" s="256"/>
      <c r="J201" s="253"/>
      <c r="K201" s="253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132</v>
      </c>
      <c r="AU201" s="261" t="s">
        <v>90</v>
      </c>
      <c r="AV201" s="14" t="s">
        <v>88</v>
      </c>
      <c r="AW201" s="14" t="s">
        <v>34</v>
      </c>
      <c r="AX201" s="14" t="s">
        <v>80</v>
      </c>
      <c r="AY201" s="261" t="s">
        <v>122</v>
      </c>
    </row>
    <row r="202" s="12" customFormat="1">
      <c r="A202" s="12"/>
      <c r="B202" s="230"/>
      <c r="C202" s="231"/>
      <c r="D202" s="224" t="s">
        <v>132</v>
      </c>
      <c r="E202" s="232" t="s">
        <v>1</v>
      </c>
      <c r="F202" s="233" t="s">
        <v>193</v>
      </c>
      <c r="G202" s="231"/>
      <c r="H202" s="234">
        <v>53.25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40" t="s">
        <v>132</v>
      </c>
      <c r="AU202" s="240" t="s">
        <v>90</v>
      </c>
      <c r="AV202" s="12" t="s">
        <v>90</v>
      </c>
      <c r="AW202" s="12" t="s">
        <v>34</v>
      </c>
      <c r="AX202" s="12" t="s">
        <v>80</v>
      </c>
      <c r="AY202" s="240" t="s">
        <v>122</v>
      </c>
    </row>
    <row r="203" s="2" customFormat="1" ht="16.5" customHeight="1">
      <c r="A203" s="37"/>
      <c r="B203" s="38"/>
      <c r="C203" s="210" t="s">
        <v>273</v>
      </c>
      <c r="D203" s="210" t="s">
        <v>123</v>
      </c>
      <c r="E203" s="211" t="s">
        <v>274</v>
      </c>
      <c r="F203" s="212" t="s">
        <v>275</v>
      </c>
      <c r="G203" s="213" t="s">
        <v>239</v>
      </c>
      <c r="H203" s="214">
        <v>313.64999999999998</v>
      </c>
      <c r="I203" s="215"/>
      <c r="J203" s="216">
        <f>ROUND(I203*H203,2)</f>
        <v>0</v>
      </c>
      <c r="K203" s="217"/>
      <c r="L203" s="43"/>
      <c r="M203" s="218" t="s">
        <v>1</v>
      </c>
      <c r="N203" s="219" t="s">
        <v>45</v>
      </c>
      <c r="O203" s="90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121</v>
      </c>
      <c r="AT203" s="222" t="s">
        <v>123</v>
      </c>
      <c r="AU203" s="222" t="s">
        <v>90</v>
      </c>
      <c r="AY203" s="16" t="s">
        <v>122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88</v>
      </c>
      <c r="BK203" s="223">
        <f>ROUND(I203*H203,2)</f>
        <v>0</v>
      </c>
      <c r="BL203" s="16" t="s">
        <v>121</v>
      </c>
      <c r="BM203" s="222" t="s">
        <v>276</v>
      </c>
    </row>
    <row r="204" s="2" customFormat="1">
      <c r="A204" s="37"/>
      <c r="B204" s="38"/>
      <c r="C204" s="39"/>
      <c r="D204" s="224" t="s">
        <v>128</v>
      </c>
      <c r="E204" s="39"/>
      <c r="F204" s="225" t="s">
        <v>275</v>
      </c>
      <c r="G204" s="39"/>
      <c r="H204" s="39"/>
      <c r="I204" s="226"/>
      <c r="J204" s="39"/>
      <c r="K204" s="39"/>
      <c r="L204" s="43"/>
      <c r="M204" s="227"/>
      <c r="N204" s="228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128</v>
      </c>
      <c r="AU204" s="16" t="s">
        <v>90</v>
      </c>
    </row>
    <row r="205" s="2" customFormat="1">
      <c r="A205" s="37"/>
      <c r="B205" s="38"/>
      <c r="C205" s="39"/>
      <c r="D205" s="224" t="s">
        <v>130</v>
      </c>
      <c r="E205" s="39"/>
      <c r="F205" s="229" t="s">
        <v>277</v>
      </c>
      <c r="G205" s="39"/>
      <c r="H205" s="39"/>
      <c r="I205" s="226"/>
      <c r="J205" s="39"/>
      <c r="K205" s="39"/>
      <c r="L205" s="43"/>
      <c r="M205" s="227"/>
      <c r="N205" s="228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130</v>
      </c>
      <c r="AU205" s="16" t="s">
        <v>90</v>
      </c>
    </row>
    <row r="206" s="12" customFormat="1">
      <c r="A206" s="12"/>
      <c r="B206" s="230"/>
      <c r="C206" s="231"/>
      <c r="D206" s="224" t="s">
        <v>132</v>
      </c>
      <c r="E206" s="232" t="s">
        <v>1</v>
      </c>
      <c r="F206" s="233" t="s">
        <v>278</v>
      </c>
      <c r="G206" s="231"/>
      <c r="H206" s="234">
        <v>313.64999999999998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40" t="s">
        <v>132</v>
      </c>
      <c r="AU206" s="240" t="s">
        <v>90</v>
      </c>
      <c r="AV206" s="12" t="s">
        <v>90</v>
      </c>
      <c r="AW206" s="12" t="s">
        <v>34</v>
      </c>
      <c r="AX206" s="12" t="s">
        <v>88</v>
      </c>
      <c r="AY206" s="240" t="s">
        <v>122</v>
      </c>
    </row>
    <row r="207" s="11" customFormat="1" ht="22.8" customHeight="1">
      <c r="A207" s="11"/>
      <c r="B207" s="196"/>
      <c r="C207" s="197"/>
      <c r="D207" s="198" t="s">
        <v>79</v>
      </c>
      <c r="E207" s="250" t="s">
        <v>149</v>
      </c>
      <c r="F207" s="250" t="s">
        <v>279</v>
      </c>
      <c r="G207" s="197"/>
      <c r="H207" s="197"/>
      <c r="I207" s="200"/>
      <c r="J207" s="251">
        <f>BK207</f>
        <v>0</v>
      </c>
      <c r="K207" s="197"/>
      <c r="L207" s="202"/>
      <c r="M207" s="203"/>
      <c r="N207" s="204"/>
      <c r="O207" s="204"/>
      <c r="P207" s="205">
        <f>SUM(P208:P258)</f>
        <v>0</v>
      </c>
      <c r="Q207" s="204"/>
      <c r="R207" s="205">
        <f>SUM(R208:R258)</f>
        <v>0</v>
      </c>
      <c r="S207" s="204"/>
      <c r="T207" s="206">
        <f>SUM(T208:T258)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7" t="s">
        <v>88</v>
      </c>
      <c r="AT207" s="208" t="s">
        <v>79</v>
      </c>
      <c r="AU207" s="208" t="s">
        <v>88</v>
      </c>
      <c r="AY207" s="207" t="s">
        <v>122</v>
      </c>
      <c r="BK207" s="209">
        <f>SUM(BK208:BK258)</f>
        <v>0</v>
      </c>
    </row>
    <row r="208" s="2" customFormat="1" ht="24.15" customHeight="1">
      <c r="A208" s="37"/>
      <c r="B208" s="38"/>
      <c r="C208" s="210" t="s">
        <v>280</v>
      </c>
      <c r="D208" s="210" t="s">
        <v>123</v>
      </c>
      <c r="E208" s="211" t="s">
        <v>281</v>
      </c>
      <c r="F208" s="212" t="s">
        <v>282</v>
      </c>
      <c r="G208" s="213" t="s">
        <v>239</v>
      </c>
      <c r="H208" s="214">
        <v>434</v>
      </c>
      <c r="I208" s="215"/>
      <c r="J208" s="216">
        <f>ROUND(I208*H208,2)</f>
        <v>0</v>
      </c>
      <c r="K208" s="217"/>
      <c r="L208" s="43"/>
      <c r="M208" s="218" t="s">
        <v>1</v>
      </c>
      <c r="N208" s="219" t="s">
        <v>45</v>
      </c>
      <c r="O208" s="90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2" t="s">
        <v>121</v>
      </c>
      <c r="AT208" s="222" t="s">
        <v>123</v>
      </c>
      <c r="AU208" s="222" t="s">
        <v>90</v>
      </c>
      <c r="AY208" s="16" t="s">
        <v>122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6" t="s">
        <v>88</v>
      </c>
      <c r="BK208" s="223">
        <f>ROUND(I208*H208,2)</f>
        <v>0</v>
      </c>
      <c r="BL208" s="16" t="s">
        <v>121</v>
      </c>
      <c r="BM208" s="222" t="s">
        <v>283</v>
      </c>
    </row>
    <row r="209" s="2" customFormat="1">
      <c r="A209" s="37"/>
      <c r="B209" s="38"/>
      <c r="C209" s="39"/>
      <c r="D209" s="224" t="s">
        <v>128</v>
      </c>
      <c r="E209" s="39"/>
      <c r="F209" s="225" t="s">
        <v>282</v>
      </c>
      <c r="G209" s="39"/>
      <c r="H209" s="39"/>
      <c r="I209" s="226"/>
      <c r="J209" s="39"/>
      <c r="K209" s="39"/>
      <c r="L209" s="43"/>
      <c r="M209" s="227"/>
      <c r="N209" s="228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128</v>
      </c>
      <c r="AU209" s="16" t="s">
        <v>90</v>
      </c>
    </row>
    <row r="210" s="2" customFormat="1">
      <c r="A210" s="37"/>
      <c r="B210" s="38"/>
      <c r="C210" s="39"/>
      <c r="D210" s="224" t="s">
        <v>130</v>
      </c>
      <c r="E210" s="39"/>
      <c r="F210" s="229" t="s">
        <v>284</v>
      </c>
      <c r="G210" s="39"/>
      <c r="H210" s="39"/>
      <c r="I210" s="226"/>
      <c r="J210" s="39"/>
      <c r="K210" s="39"/>
      <c r="L210" s="43"/>
      <c r="M210" s="227"/>
      <c r="N210" s="228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130</v>
      </c>
      <c r="AU210" s="16" t="s">
        <v>90</v>
      </c>
    </row>
    <row r="211" s="12" customFormat="1">
      <c r="A211" s="12"/>
      <c r="B211" s="230"/>
      <c r="C211" s="231"/>
      <c r="D211" s="224" t="s">
        <v>132</v>
      </c>
      <c r="E211" s="232" t="s">
        <v>1</v>
      </c>
      <c r="F211" s="233" t="s">
        <v>285</v>
      </c>
      <c r="G211" s="231"/>
      <c r="H211" s="234">
        <v>434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40" t="s">
        <v>132</v>
      </c>
      <c r="AU211" s="240" t="s">
        <v>90</v>
      </c>
      <c r="AV211" s="12" t="s">
        <v>90</v>
      </c>
      <c r="AW211" s="12" t="s">
        <v>34</v>
      </c>
      <c r="AX211" s="12" t="s">
        <v>88</v>
      </c>
      <c r="AY211" s="240" t="s">
        <v>122</v>
      </c>
    </row>
    <row r="212" s="2" customFormat="1" ht="16.5" customHeight="1">
      <c r="A212" s="37"/>
      <c r="B212" s="38"/>
      <c r="C212" s="210" t="s">
        <v>286</v>
      </c>
      <c r="D212" s="210" t="s">
        <v>123</v>
      </c>
      <c r="E212" s="211" t="s">
        <v>287</v>
      </c>
      <c r="F212" s="212" t="s">
        <v>288</v>
      </c>
      <c r="G212" s="213" t="s">
        <v>179</v>
      </c>
      <c r="H212" s="214">
        <v>214.80000000000001</v>
      </c>
      <c r="I212" s="215"/>
      <c r="J212" s="216">
        <f>ROUND(I212*H212,2)</f>
        <v>0</v>
      </c>
      <c r="K212" s="217"/>
      <c r="L212" s="43"/>
      <c r="M212" s="218" t="s">
        <v>1</v>
      </c>
      <c r="N212" s="219" t="s">
        <v>45</v>
      </c>
      <c r="O212" s="90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121</v>
      </c>
      <c r="AT212" s="222" t="s">
        <v>123</v>
      </c>
      <c r="AU212" s="222" t="s">
        <v>90</v>
      </c>
      <c r="AY212" s="16" t="s">
        <v>122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6" t="s">
        <v>88</v>
      </c>
      <c r="BK212" s="223">
        <f>ROUND(I212*H212,2)</f>
        <v>0</v>
      </c>
      <c r="BL212" s="16" t="s">
        <v>121</v>
      </c>
      <c r="BM212" s="222" t="s">
        <v>289</v>
      </c>
    </row>
    <row r="213" s="2" customFormat="1">
      <c r="A213" s="37"/>
      <c r="B213" s="38"/>
      <c r="C213" s="39"/>
      <c r="D213" s="224" t="s">
        <v>128</v>
      </c>
      <c r="E213" s="39"/>
      <c r="F213" s="225" t="s">
        <v>288</v>
      </c>
      <c r="G213" s="39"/>
      <c r="H213" s="39"/>
      <c r="I213" s="226"/>
      <c r="J213" s="39"/>
      <c r="K213" s="39"/>
      <c r="L213" s="43"/>
      <c r="M213" s="227"/>
      <c r="N213" s="228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128</v>
      </c>
      <c r="AU213" s="16" t="s">
        <v>90</v>
      </c>
    </row>
    <row r="214" s="2" customFormat="1">
      <c r="A214" s="37"/>
      <c r="B214" s="38"/>
      <c r="C214" s="39"/>
      <c r="D214" s="224" t="s">
        <v>130</v>
      </c>
      <c r="E214" s="39"/>
      <c r="F214" s="229" t="s">
        <v>284</v>
      </c>
      <c r="G214" s="39"/>
      <c r="H214" s="39"/>
      <c r="I214" s="226"/>
      <c r="J214" s="39"/>
      <c r="K214" s="39"/>
      <c r="L214" s="43"/>
      <c r="M214" s="227"/>
      <c r="N214" s="228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130</v>
      </c>
      <c r="AU214" s="16" t="s">
        <v>90</v>
      </c>
    </row>
    <row r="215" s="12" customFormat="1">
      <c r="A215" s="12"/>
      <c r="B215" s="230"/>
      <c r="C215" s="231"/>
      <c r="D215" s="224" t="s">
        <v>132</v>
      </c>
      <c r="E215" s="232" t="s">
        <v>1</v>
      </c>
      <c r="F215" s="233" t="s">
        <v>290</v>
      </c>
      <c r="G215" s="231"/>
      <c r="H215" s="234">
        <v>63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40" t="s">
        <v>132</v>
      </c>
      <c r="AU215" s="240" t="s">
        <v>90</v>
      </c>
      <c r="AV215" s="12" t="s">
        <v>90</v>
      </c>
      <c r="AW215" s="12" t="s">
        <v>34</v>
      </c>
      <c r="AX215" s="12" t="s">
        <v>80</v>
      </c>
      <c r="AY215" s="240" t="s">
        <v>122</v>
      </c>
    </row>
    <row r="216" s="12" customFormat="1">
      <c r="A216" s="12"/>
      <c r="B216" s="230"/>
      <c r="C216" s="231"/>
      <c r="D216" s="224" t="s">
        <v>132</v>
      </c>
      <c r="E216" s="232" t="s">
        <v>1</v>
      </c>
      <c r="F216" s="233" t="s">
        <v>290</v>
      </c>
      <c r="G216" s="231"/>
      <c r="H216" s="234">
        <v>63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40" t="s">
        <v>132</v>
      </c>
      <c r="AU216" s="240" t="s">
        <v>90</v>
      </c>
      <c r="AV216" s="12" t="s">
        <v>90</v>
      </c>
      <c r="AW216" s="12" t="s">
        <v>34</v>
      </c>
      <c r="AX216" s="12" t="s">
        <v>80</v>
      </c>
      <c r="AY216" s="240" t="s">
        <v>122</v>
      </c>
    </row>
    <row r="217" s="12" customFormat="1">
      <c r="A217" s="12"/>
      <c r="B217" s="230"/>
      <c r="C217" s="231"/>
      <c r="D217" s="224" t="s">
        <v>132</v>
      </c>
      <c r="E217" s="232" t="s">
        <v>1</v>
      </c>
      <c r="F217" s="233" t="s">
        <v>291</v>
      </c>
      <c r="G217" s="231"/>
      <c r="H217" s="234">
        <v>65.099999999999994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40" t="s">
        <v>132</v>
      </c>
      <c r="AU217" s="240" t="s">
        <v>90</v>
      </c>
      <c r="AV217" s="12" t="s">
        <v>90</v>
      </c>
      <c r="AW217" s="12" t="s">
        <v>34</v>
      </c>
      <c r="AX217" s="12" t="s">
        <v>80</v>
      </c>
      <c r="AY217" s="240" t="s">
        <v>122</v>
      </c>
    </row>
    <row r="218" s="12" customFormat="1">
      <c r="A218" s="12"/>
      <c r="B218" s="230"/>
      <c r="C218" s="231"/>
      <c r="D218" s="224" t="s">
        <v>132</v>
      </c>
      <c r="E218" s="232" t="s">
        <v>1</v>
      </c>
      <c r="F218" s="233" t="s">
        <v>292</v>
      </c>
      <c r="G218" s="231"/>
      <c r="H218" s="234">
        <v>23.699999999999999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40" t="s">
        <v>132</v>
      </c>
      <c r="AU218" s="240" t="s">
        <v>90</v>
      </c>
      <c r="AV218" s="12" t="s">
        <v>90</v>
      </c>
      <c r="AW218" s="12" t="s">
        <v>34</v>
      </c>
      <c r="AX218" s="12" t="s">
        <v>80</v>
      </c>
      <c r="AY218" s="240" t="s">
        <v>122</v>
      </c>
    </row>
    <row r="219" s="2" customFormat="1" ht="16.5" customHeight="1">
      <c r="A219" s="37"/>
      <c r="B219" s="38"/>
      <c r="C219" s="210" t="s">
        <v>293</v>
      </c>
      <c r="D219" s="210" t="s">
        <v>123</v>
      </c>
      <c r="E219" s="211" t="s">
        <v>294</v>
      </c>
      <c r="F219" s="212" t="s">
        <v>295</v>
      </c>
      <c r="G219" s="213" t="s">
        <v>239</v>
      </c>
      <c r="H219" s="214">
        <v>420</v>
      </c>
      <c r="I219" s="215"/>
      <c r="J219" s="216">
        <f>ROUND(I219*H219,2)</f>
        <v>0</v>
      </c>
      <c r="K219" s="217"/>
      <c r="L219" s="43"/>
      <c r="M219" s="218" t="s">
        <v>1</v>
      </c>
      <c r="N219" s="219" t="s">
        <v>45</v>
      </c>
      <c r="O219" s="90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2" t="s">
        <v>121</v>
      </c>
      <c r="AT219" s="222" t="s">
        <v>123</v>
      </c>
      <c r="AU219" s="222" t="s">
        <v>90</v>
      </c>
      <c r="AY219" s="16" t="s">
        <v>122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6" t="s">
        <v>88</v>
      </c>
      <c r="BK219" s="223">
        <f>ROUND(I219*H219,2)</f>
        <v>0</v>
      </c>
      <c r="BL219" s="16" t="s">
        <v>121</v>
      </c>
      <c r="BM219" s="222" t="s">
        <v>296</v>
      </c>
    </row>
    <row r="220" s="2" customFormat="1">
      <c r="A220" s="37"/>
      <c r="B220" s="38"/>
      <c r="C220" s="39"/>
      <c r="D220" s="224" t="s">
        <v>128</v>
      </c>
      <c r="E220" s="39"/>
      <c r="F220" s="225" t="s">
        <v>295</v>
      </c>
      <c r="G220" s="39"/>
      <c r="H220" s="39"/>
      <c r="I220" s="226"/>
      <c r="J220" s="39"/>
      <c r="K220" s="39"/>
      <c r="L220" s="43"/>
      <c r="M220" s="227"/>
      <c r="N220" s="228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128</v>
      </c>
      <c r="AU220" s="16" t="s">
        <v>90</v>
      </c>
    </row>
    <row r="221" s="2" customFormat="1">
      <c r="A221" s="37"/>
      <c r="B221" s="38"/>
      <c r="C221" s="39"/>
      <c r="D221" s="224" t="s">
        <v>130</v>
      </c>
      <c r="E221" s="39"/>
      <c r="F221" s="229" t="s">
        <v>297</v>
      </c>
      <c r="G221" s="39"/>
      <c r="H221" s="39"/>
      <c r="I221" s="226"/>
      <c r="J221" s="39"/>
      <c r="K221" s="39"/>
      <c r="L221" s="43"/>
      <c r="M221" s="227"/>
      <c r="N221" s="228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130</v>
      </c>
      <c r="AU221" s="16" t="s">
        <v>90</v>
      </c>
    </row>
    <row r="222" s="12" customFormat="1">
      <c r="A222" s="12"/>
      <c r="B222" s="230"/>
      <c r="C222" s="231"/>
      <c r="D222" s="224" t="s">
        <v>132</v>
      </c>
      <c r="E222" s="232" t="s">
        <v>1</v>
      </c>
      <c r="F222" s="233" t="s">
        <v>298</v>
      </c>
      <c r="G222" s="231"/>
      <c r="H222" s="234">
        <v>420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40" t="s">
        <v>132</v>
      </c>
      <c r="AU222" s="240" t="s">
        <v>90</v>
      </c>
      <c r="AV222" s="12" t="s">
        <v>90</v>
      </c>
      <c r="AW222" s="12" t="s">
        <v>34</v>
      </c>
      <c r="AX222" s="12" t="s">
        <v>88</v>
      </c>
      <c r="AY222" s="240" t="s">
        <v>122</v>
      </c>
    </row>
    <row r="223" s="2" customFormat="1" ht="16.5" customHeight="1">
      <c r="A223" s="37"/>
      <c r="B223" s="38"/>
      <c r="C223" s="210" t="s">
        <v>299</v>
      </c>
      <c r="D223" s="210" t="s">
        <v>123</v>
      </c>
      <c r="E223" s="211" t="s">
        <v>300</v>
      </c>
      <c r="F223" s="212" t="s">
        <v>301</v>
      </c>
      <c r="G223" s="213" t="s">
        <v>239</v>
      </c>
      <c r="H223" s="214">
        <v>840</v>
      </c>
      <c r="I223" s="215"/>
      <c r="J223" s="216">
        <f>ROUND(I223*H223,2)</f>
        <v>0</v>
      </c>
      <c r="K223" s="217"/>
      <c r="L223" s="43"/>
      <c r="M223" s="218" t="s">
        <v>1</v>
      </c>
      <c r="N223" s="219" t="s">
        <v>45</v>
      </c>
      <c r="O223" s="90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121</v>
      </c>
      <c r="AT223" s="222" t="s">
        <v>123</v>
      </c>
      <c r="AU223" s="222" t="s">
        <v>90</v>
      </c>
      <c r="AY223" s="16" t="s">
        <v>122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88</v>
      </c>
      <c r="BK223" s="223">
        <f>ROUND(I223*H223,2)</f>
        <v>0</v>
      </c>
      <c r="BL223" s="16" t="s">
        <v>121</v>
      </c>
      <c r="BM223" s="222" t="s">
        <v>302</v>
      </c>
    </row>
    <row r="224" s="2" customFormat="1">
      <c r="A224" s="37"/>
      <c r="B224" s="38"/>
      <c r="C224" s="39"/>
      <c r="D224" s="224" t="s">
        <v>128</v>
      </c>
      <c r="E224" s="39"/>
      <c r="F224" s="225" t="s">
        <v>301</v>
      </c>
      <c r="G224" s="39"/>
      <c r="H224" s="39"/>
      <c r="I224" s="226"/>
      <c r="J224" s="39"/>
      <c r="K224" s="39"/>
      <c r="L224" s="43"/>
      <c r="M224" s="227"/>
      <c r="N224" s="228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128</v>
      </c>
      <c r="AU224" s="16" t="s">
        <v>90</v>
      </c>
    </row>
    <row r="225" s="2" customFormat="1">
      <c r="A225" s="37"/>
      <c r="B225" s="38"/>
      <c r="C225" s="39"/>
      <c r="D225" s="224" t="s">
        <v>130</v>
      </c>
      <c r="E225" s="39"/>
      <c r="F225" s="229" t="s">
        <v>297</v>
      </c>
      <c r="G225" s="39"/>
      <c r="H225" s="39"/>
      <c r="I225" s="226"/>
      <c r="J225" s="39"/>
      <c r="K225" s="39"/>
      <c r="L225" s="43"/>
      <c r="M225" s="227"/>
      <c r="N225" s="228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130</v>
      </c>
      <c r="AU225" s="16" t="s">
        <v>90</v>
      </c>
    </row>
    <row r="226" s="12" customFormat="1">
      <c r="A226" s="12"/>
      <c r="B226" s="230"/>
      <c r="C226" s="231"/>
      <c r="D226" s="224" t="s">
        <v>132</v>
      </c>
      <c r="E226" s="232" t="s">
        <v>1</v>
      </c>
      <c r="F226" s="233" t="s">
        <v>303</v>
      </c>
      <c r="G226" s="231"/>
      <c r="H226" s="234">
        <v>420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40" t="s">
        <v>132</v>
      </c>
      <c r="AU226" s="240" t="s">
        <v>90</v>
      </c>
      <c r="AV226" s="12" t="s">
        <v>90</v>
      </c>
      <c r="AW226" s="12" t="s">
        <v>34</v>
      </c>
      <c r="AX226" s="12" t="s">
        <v>80</v>
      </c>
      <c r="AY226" s="240" t="s">
        <v>122</v>
      </c>
    </row>
    <row r="227" s="12" customFormat="1">
      <c r="A227" s="12"/>
      <c r="B227" s="230"/>
      <c r="C227" s="231"/>
      <c r="D227" s="224" t="s">
        <v>132</v>
      </c>
      <c r="E227" s="232" t="s">
        <v>1</v>
      </c>
      <c r="F227" s="233" t="s">
        <v>304</v>
      </c>
      <c r="G227" s="231"/>
      <c r="H227" s="234">
        <v>420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40" t="s">
        <v>132</v>
      </c>
      <c r="AU227" s="240" t="s">
        <v>90</v>
      </c>
      <c r="AV227" s="12" t="s">
        <v>90</v>
      </c>
      <c r="AW227" s="12" t="s">
        <v>34</v>
      </c>
      <c r="AX227" s="12" t="s">
        <v>80</v>
      </c>
      <c r="AY227" s="240" t="s">
        <v>122</v>
      </c>
    </row>
    <row r="228" s="2" customFormat="1" ht="24.15" customHeight="1">
      <c r="A228" s="37"/>
      <c r="B228" s="38"/>
      <c r="C228" s="210" t="s">
        <v>7</v>
      </c>
      <c r="D228" s="210" t="s">
        <v>123</v>
      </c>
      <c r="E228" s="211" t="s">
        <v>305</v>
      </c>
      <c r="F228" s="212" t="s">
        <v>306</v>
      </c>
      <c r="G228" s="213" t="s">
        <v>239</v>
      </c>
      <c r="H228" s="214">
        <v>430</v>
      </c>
      <c r="I228" s="215"/>
      <c r="J228" s="216">
        <f>ROUND(I228*H228,2)</f>
        <v>0</v>
      </c>
      <c r="K228" s="217"/>
      <c r="L228" s="43"/>
      <c r="M228" s="218" t="s">
        <v>1</v>
      </c>
      <c r="N228" s="219" t="s">
        <v>45</v>
      </c>
      <c r="O228" s="90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2" t="s">
        <v>121</v>
      </c>
      <c r="AT228" s="222" t="s">
        <v>123</v>
      </c>
      <c r="AU228" s="222" t="s">
        <v>90</v>
      </c>
      <c r="AY228" s="16" t="s">
        <v>122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6" t="s">
        <v>88</v>
      </c>
      <c r="BK228" s="223">
        <f>ROUND(I228*H228,2)</f>
        <v>0</v>
      </c>
      <c r="BL228" s="16" t="s">
        <v>121</v>
      </c>
      <c r="BM228" s="222" t="s">
        <v>307</v>
      </c>
    </row>
    <row r="229" s="2" customFormat="1">
      <c r="A229" s="37"/>
      <c r="B229" s="38"/>
      <c r="C229" s="39"/>
      <c r="D229" s="224" t="s">
        <v>128</v>
      </c>
      <c r="E229" s="39"/>
      <c r="F229" s="225" t="s">
        <v>306</v>
      </c>
      <c r="G229" s="39"/>
      <c r="H229" s="39"/>
      <c r="I229" s="226"/>
      <c r="J229" s="39"/>
      <c r="K229" s="39"/>
      <c r="L229" s="43"/>
      <c r="M229" s="227"/>
      <c r="N229" s="228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128</v>
      </c>
      <c r="AU229" s="16" t="s">
        <v>90</v>
      </c>
    </row>
    <row r="230" s="2" customFormat="1">
      <c r="A230" s="37"/>
      <c r="B230" s="38"/>
      <c r="C230" s="39"/>
      <c r="D230" s="224" t="s">
        <v>130</v>
      </c>
      <c r="E230" s="39"/>
      <c r="F230" s="229" t="s">
        <v>308</v>
      </c>
      <c r="G230" s="39"/>
      <c r="H230" s="39"/>
      <c r="I230" s="226"/>
      <c r="J230" s="39"/>
      <c r="K230" s="39"/>
      <c r="L230" s="43"/>
      <c r="M230" s="227"/>
      <c r="N230" s="228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130</v>
      </c>
      <c r="AU230" s="16" t="s">
        <v>90</v>
      </c>
    </row>
    <row r="231" s="12" customFormat="1">
      <c r="A231" s="12"/>
      <c r="B231" s="230"/>
      <c r="C231" s="231"/>
      <c r="D231" s="224" t="s">
        <v>132</v>
      </c>
      <c r="E231" s="232" t="s">
        <v>1</v>
      </c>
      <c r="F231" s="233" t="s">
        <v>309</v>
      </c>
      <c r="G231" s="231"/>
      <c r="H231" s="234">
        <v>420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40" t="s">
        <v>132</v>
      </c>
      <c r="AU231" s="240" t="s">
        <v>90</v>
      </c>
      <c r="AV231" s="12" t="s">
        <v>90</v>
      </c>
      <c r="AW231" s="12" t="s">
        <v>34</v>
      </c>
      <c r="AX231" s="12" t="s">
        <v>80</v>
      </c>
      <c r="AY231" s="240" t="s">
        <v>122</v>
      </c>
    </row>
    <row r="232" s="12" customFormat="1">
      <c r="A232" s="12"/>
      <c r="B232" s="230"/>
      <c r="C232" s="231"/>
      <c r="D232" s="224" t="s">
        <v>132</v>
      </c>
      <c r="E232" s="232" t="s">
        <v>1</v>
      </c>
      <c r="F232" s="233" t="s">
        <v>310</v>
      </c>
      <c r="G232" s="231"/>
      <c r="H232" s="234">
        <v>10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40" t="s">
        <v>132</v>
      </c>
      <c r="AU232" s="240" t="s">
        <v>90</v>
      </c>
      <c r="AV232" s="12" t="s">
        <v>90</v>
      </c>
      <c r="AW232" s="12" t="s">
        <v>34</v>
      </c>
      <c r="AX232" s="12" t="s">
        <v>80</v>
      </c>
      <c r="AY232" s="240" t="s">
        <v>122</v>
      </c>
    </row>
    <row r="233" s="2" customFormat="1" ht="24.15" customHeight="1">
      <c r="A233" s="37"/>
      <c r="B233" s="38"/>
      <c r="C233" s="210" t="s">
        <v>311</v>
      </c>
      <c r="D233" s="210" t="s">
        <v>123</v>
      </c>
      <c r="E233" s="211" t="s">
        <v>312</v>
      </c>
      <c r="F233" s="212" t="s">
        <v>313</v>
      </c>
      <c r="G233" s="213" t="s">
        <v>239</v>
      </c>
      <c r="H233" s="214">
        <v>420</v>
      </c>
      <c r="I233" s="215"/>
      <c r="J233" s="216">
        <f>ROUND(I233*H233,2)</f>
        <v>0</v>
      </c>
      <c r="K233" s="217"/>
      <c r="L233" s="43"/>
      <c r="M233" s="218" t="s">
        <v>1</v>
      </c>
      <c r="N233" s="219" t="s">
        <v>45</v>
      </c>
      <c r="O233" s="90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121</v>
      </c>
      <c r="AT233" s="222" t="s">
        <v>123</v>
      </c>
      <c r="AU233" s="222" t="s">
        <v>90</v>
      </c>
      <c r="AY233" s="16" t="s">
        <v>122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6" t="s">
        <v>88</v>
      </c>
      <c r="BK233" s="223">
        <f>ROUND(I233*H233,2)</f>
        <v>0</v>
      </c>
      <c r="BL233" s="16" t="s">
        <v>121</v>
      </c>
      <c r="BM233" s="222" t="s">
        <v>314</v>
      </c>
    </row>
    <row r="234" s="2" customFormat="1">
      <c r="A234" s="37"/>
      <c r="B234" s="38"/>
      <c r="C234" s="39"/>
      <c r="D234" s="224" t="s">
        <v>128</v>
      </c>
      <c r="E234" s="39"/>
      <c r="F234" s="225" t="s">
        <v>313</v>
      </c>
      <c r="G234" s="39"/>
      <c r="H234" s="39"/>
      <c r="I234" s="226"/>
      <c r="J234" s="39"/>
      <c r="K234" s="39"/>
      <c r="L234" s="43"/>
      <c r="M234" s="227"/>
      <c r="N234" s="228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128</v>
      </c>
      <c r="AU234" s="16" t="s">
        <v>90</v>
      </c>
    </row>
    <row r="235" s="2" customFormat="1">
      <c r="A235" s="37"/>
      <c r="B235" s="38"/>
      <c r="C235" s="39"/>
      <c r="D235" s="224" t="s">
        <v>130</v>
      </c>
      <c r="E235" s="39"/>
      <c r="F235" s="229" t="s">
        <v>308</v>
      </c>
      <c r="G235" s="39"/>
      <c r="H235" s="39"/>
      <c r="I235" s="226"/>
      <c r="J235" s="39"/>
      <c r="K235" s="39"/>
      <c r="L235" s="43"/>
      <c r="M235" s="227"/>
      <c r="N235" s="228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130</v>
      </c>
      <c r="AU235" s="16" t="s">
        <v>90</v>
      </c>
    </row>
    <row r="236" s="12" customFormat="1">
      <c r="A236" s="12"/>
      <c r="B236" s="230"/>
      <c r="C236" s="231"/>
      <c r="D236" s="224" t="s">
        <v>132</v>
      </c>
      <c r="E236" s="232" t="s">
        <v>1</v>
      </c>
      <c r="F236" s="233" t="s">
        <v>315</v>
      </c>
      <c r="G236" s="231"/>
      <c r="H236" s="234">
        <v>420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40" t="s">
        <v>132</v>
      </c>
      <c r="AU236" s="240" t="s">
        <v>90</v>
      </c>
      <c r="AV236" s="12" t="s">
        <v>90</v>
      </c>
      <c r="AW236" s="12" t="s">
        <v>34</v>
      </c>
      <c r="AX236" s="12" t="s">
        <v>88</v>
      </c>
      <c r="AY236" s="240" t="s">
        <v>122</v>
      </c>
    </row>
    <row r="237" s="2" customFormat="1" ht="24.15" customHeight="1">
      <c r="A237" s="37"/>
      <c r="B237" s="38"/>
      <c r="C237" s="210" t="s">
        <v>316</v>
      </c>
      <c r="D237" s="210" t="s">
        <v>123</v>
      </c>
      <c r="E237" s="211" t="s">
        <v>317</v>
      </c>
      <c r="F237" s="212" t="s">
        <v>318</v>
      </c>
      <c r="G237" s="213" t="s">
        <v>239</v>
      </c>
      <c r="H237" s="214">
        <v>420</v>
      </c>
      <c r="I237" s="215"/>
      <c r="J237" s="216">
        <f>ROUND(I237*H237,2)</f>
        <v>0</v>
      </c>
      <c r="K237" s="217"/>
      <c r="L237" s="43"/>
      <c r="M237" s="218" t="s">
        <v>1</v>
      </c>
      <c r="N237" s="219" t="s">
        <v>45</v>
      </c>
      <c r="O237" s="90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121</v>
      </c>
      <c r="AT237" s="222" t="s">
        <v>123</v>
      </c>
      <c r="AU237" s="222" t="s">
        <v>90</v>
      </c>
      <c r="AY237" s="16" t="s">
        <v>122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88</v>
      </c>
      <c r="BK237" s="223">
        <f>ROUND(I237*H237,2)</f>
        <v>0</v>
      </c>
      <c r="BL237" s="16" t="s">
        <v>121</v>
      </c>
      <c r="BM237" s="222" t="s">
        <v>319</v>
      </c>
    </row>
    <row r="238" s="2" customFormat="1">
      <c r="A238" s="37"/>
      <c r="B238" s="38"/>
      <c r="C238" s="39"/>
      <c r="D238" s="224" t="s">
        <v>128</v>
      </c>
      <c r="E238" s="39"/>
      <c r="F238" s="225" t="s">
        <v>318</v>
      </c>
      <c r="G238" s="39"/>
      <c r="H238" s="39"/>
      <c r="I238" s="226"/>
      <c r="J238" s="39"/>
      <c r="K238" s="39"/>
      <c r="L238" s="43"/>
      <c r="M238" s="227"/>
      <c r="N238" s="228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128</v>
      </c>
      <c r="AU238" s="16" t="s">
        <v>90</v>
      </c>
    </row>
    <row r="239" s="2" customFormat="1">
      <c r="A239" s="37"/>
      <c r="B239" s="38"/>
      <c r="C239" s="39"/>
      <c r="D239" s="224" t="s">
        <v>130</v>
      </c>
      <c r="E239" s="39"/>
      <c r="F239" s="229" t="s">
        <v>308</v>
      </c>
      <c r="G239" s="39"/>
      <c r="H239" s="39"/>
      <c r="I239" s="226"/>
      <c r="J239" s="39"/>
      <c r="K239" s="39"/>
      <c r="L239" s="43"/>
      <c r="M239" s="227"/>
      <c r="N239" s="228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130</v>
      </c>
      <c r="AU239" s="16" t="s">
        <v>90</v>
      </c>
    </row>
    <row r="240" s="12" customFormat="1">
      <c r="A240" s="12"/>
      <c r="B240" s="230"/>
      <c r="C240" s="231"/>
      <c r="D240" s="224" t="s">
        <v>132</v>
      </c>
      <c r="E240" s="232" t="s">
        <v>1</v>
      </c>
      <c r="F240" s="233" t="s">
        <v>320</v>
      </c>
      <c r="G240" s="231"/>
      <c r="H240" s="234">
        <v>420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40" t="s">
        <v>132</v>
      </c>
      <c r="AU240" s="240" t="s">
        <v>90</v>
      </c>
      <c r="AV240" s="12" t="s">
        <v>90</v>
      </c>
      <c r="AW240" s="12" t="s">
        <v>34</v>
      </c>
      <c r="AX240" s="12" t="s">
        <v>88</v>
      </c>
      <c r="AY240" s="240" t="s">
        <v>122</v>
      </c>
    </row>
    <row r="241" s="2" customFormat="1" ht="24.15" customHeight="1">
      <c r="A241" s="37"/>
      <c r="B241" s="38"/>
      <c r="C241" s="210" t="s">
        <v>321</v>
      </c>
      <c r="D241" s="210" t="s">
        <v>123</v>
      </c>
      <c r="E241" s="211" t="s">
        <v>322</v>
      </c>
      <c r="F241" s="212" t="s">
        <v>323</v>
      </c>
      <c r="G241" s="213" t="s">
        <v>239</v>
      </c>
      <c r="H241" s="214">
        <v>158</v>
      </c>
      <c r="I241" s="215"/>
      <c r="J241" s="216">
        <f>ROUND(I241*H241,2)</f>
        <v>0</v>
      </c>
      <c r="K241" s="217"/>
      <c r="L241" s="43"/>
      <c r="M241" s="218" t="s">
        <v>1</v>
      </c>
      <c r="N241" s="219" t="s">
        <v>45</v>
      </c>
      <c r="O241" s="90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2" t="s">
        <v>121</v>
      </c>
      <c r="AT241" s="222" t="s">
        <v>123</v>
      </c>
      <c r="AU241" s="222" t="s">
        <v>90</v>
      </c>
      <c r="AY241" s="16" t="s">
        <v>122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6" t="s">
        <v>88</v>
      </c>
      <c r="BK241" s="223">
        <f>ROUND(I241*H241,2)</f>
        <v>0</v>
      </c>
      <c r="BL241" s="16" t="s">
        <v>121</v>
      </c>
      <c r="BM241" s="222" t="s">
        <v>324</v>
      </c>
    </row>
    <row r="242" s="2" customFormat="1">
      <c r="A242" s="37"/>
      <c r="B242" s="38"/>
      <c r="C242" s="39"/>
      <c r="D242" s="224" t="s">
        <v>128</v>
      </c>
      <c r="E242" s="39"/>
      <c r="F242" s="225" t="s">
        <v>323</v>
      </c>
      <c r="G242" s="39"/>
      <c r="H242" s="39"/>
      <c r="I242" s="226"/>
      <c r="J242" s="39"/>
      <c r="K242" s="39"/>
      <c r="L242" s="43"/>
      <c r="M242" s="227"/>
      <c r="N242" s="228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128</v>
      </c>
      <c r="AU242" s="16" t="s">
        <v>90</v>
      </c>
    </row>
    <row r="243" s="2" customFormat="1">
      <c r="A243" s="37"/>
      <c r="B243" s="38"/>
      <c r="C243" s="39"/>
      <c r="D243" s="224" t="s">
        <v>130</v>
      </c>
      <c r="E243" s="39"/>
      <c r="F243" s="229" t="s">
        <v>325</v>
      </c>
      <c r="G243" s="39"/>
      <c r="H243" s="39"/>
      <c r="I243" s="226"/>
      <c r="J243" s="39"/>
      <c r="K243" s="39"/>
      <c r="L243" s="43"/>
      <c r="M243" s="227"/>
      <c r="N243" s="228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130</v>
      </c>
      <c r="AU243" s="16" t="s">
        <v>90</v>
      </c>
    </row>
    <row r="244" s="12" customFormat="1">
      <c r="A244" s="12"/>
      <c r="B244" s="230"/>
      <c r="C244" s="231"/>
      <c r="D244" s="224" t="s">
        <v>132</v>
      </c>
      <c r="E244" s="232" t="s">
        <v>1</v>
      </c>
      <c r="F244" s="233" t="s">
        <v>326</v>
      </c>
      <c r="G244" s="231"/>
      <c r="H244" s="234">
        <v>158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40" t="s">
        <v>132</v>
      </c>
      <c r="AU244" s="240" t="s">
        <v>90</v>
      </c>
      <c r="AV244" s="12" t="s">
        <v>90</v>
      </c>
      <c r="AW244" s="12" t="s">
        <v>34</v>
      </c>
      <c r="AX244" s="12" t="s">
        <v>88</v>
      </c>
      <c r="AY244" s="240" t="s">
        <v>122</v>
      </c>
    </row>
    <row r="245" s="2" customFormat="1" ht="24.15" customHeight="1">
      <c r="A245" s="37"/>
      <c r="B245" s="38"/>
      <c r="C245" s="210" t="s">
        <v>327</v>
      </c>
      <c r="D245" s="210" t="s">
        <v>123</v>
      </c>
      <c r="E245" s="211" t="s">
        <v>328</v>
      </c>
      <c r="F245" s="212" t="s">
        <v>329</v>
      </c>
      <c r="G245" s="213" t="s">
        <v>239</v>
      </c>
      <c r="H245" s="214">
        <v>473.60000000000002</v>
      </c>
      <c r="I245" s="215"/>
      <c r="J245" s="216">
        <f>ROUND(I245*H245,2)</f>
        <v>0</v>
      </c>
      <c r="K245" s="217"/>
      <c r="L245" s="43"/>
      <c r="M245" s="218" t="s">
        <v>1</v>
      </c>
      <c r="N245" s="219" t="s">
        <v>45</v>
      </c>
      <c r="O245" s="90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121</v>
      </c>
      <c r="AT245" s="222" t="s">
        <v>123</v>
      </c>
      <c r="AU245" s="222" t="s">
        <v>90</v>
      </c>
      <c r="AY245" s="16" t="s">
        <v>122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88</v>
      </c>
      <c r="BK245" s="223">
        <f>ROUND(I245*H245,2)</f>
        <v>0</v>
      </c>
      <c r="BL245" s="16" t="s">
        <v>121</v>
      </c>
      <c r="BM245" s="222" t="s">
        <v>330</v>
      </c>
    </row>
    <row r="246" s="2" customFormat="1">
      <c r="A246" s="37"/>
      <c r="B246" s="38"/>
      <c r="C246" s="39"/>
      <c r="D246" s="224" t="s">
        <v>128</v>
      </c>
      <c r="E246" s="39"/>
      <c r="F246" s="225" t="s">
        <v>329</v>
      </c>
      <c r="G246" s="39"/>
      <c r="H246" s="39"/>
      <c r="I246" s="226"/>
      <c r="J246" s="39"/>
      <c r="K246" s="39"/>
      <c r="L246" s="43"/>
      <c r="M246" s="227"/>
      <c r="N246" s="228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128</v>
      </c>
      <c r="AU246" s="16" t="s">
        <v>90</v>
      </c>
    </row>
    <row r="247" s="2" customFormat="1">
      <c r="A247" s="37"/>
      <c r="B247" s="38"/>
      <c r="C247" s="39"/>
      <c r="D247" s="224" t="s">
        <v>130</v>
      </c>
      <c r="E247" s="39"/>
      <c r="F247" s="229" t="s">
        <v>325</v>
      </c>
      <c r="G247" s="39"/>
      <c r="H247" s="39"/>
      <c r="I247" s="226"/>
      <c r="J247" s="39"/>
      <c r="K247" s="39"/>
      <c r="L247" s="43"/>
      <c r="M247" s="227"/>
      <c r="N247" s="228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130</v>
      </c>
      <c r="AU247" s="16" t="s">
        <v>90</v>
      </c>
    </row>
    <row r="248" s="12" customFormat="1">
      <c r="A248" s="12"/>
      <c r="B248" s="230"/>
      <c r="C248" s="231"/>
      <c r="D248" s="224" t="s">
        <v>132</v>
      </c>
      <c r="E248" s="232" t="s">
        <v>1</v>
      </c>
      <c r="F248" s="233" t="s">
        <v>331</v>
      </c>
      <c r="G248" s="231"/>
      <c r="H248" s="234">
        <v>39.600000000000001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40" t="s">
        <v>132</v>
      </c>
      <c r="AU248" s="240" t="s">
        <v>90</v>
      </c>
      <c r="AV248" s="12" t="s">
        <v>90</v>
      </c>
      <c r="AW248" s="12" t="s">
        <v>34</v>
      </c>
      <c r="AX248" s="12" t="s">
        <v>80</v>
      </c>
      <c r="AY248" s="240" t="s">
        <v>122</v>
      </c>
    </row>
    <row r="249" s="12" customFormat="1">
      <c r="A249" s="12"/>
      <c r="B249" s="230"/>
      <c r="C249" s="231"/>
      <c r="D249" s="224" t="s">
        <v>132</v>
      </c>
      <c r="E249" s="232" t="s">
        <v>1</v>
      </c>
      <c r="F249" s="233" t="s">
        <v>332</v>
      </c>
      <c r="G249" s="231"/>
      <c r="H249" s="234">
        <v>408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40" t="s">
        <v>132</v>
      </c>
      <c r="AU249" s="240" t="s">
        <v>90</v>
      </c>
      <c r="AV249" s="12" t="s">
        <v>90</v>
      </c>
      <c r="AW249" s="12" t="s">
        <v>34</v>
      </c>
      <c r="AX249" s="12" t="s">
        <v>80</v>
      </c>
      <c r="AY249" s="240" t="s">
        <v>122</v>
      </c>
    </row>
    <row r="250" s="12" customFormat="1">
      <c r="A250" s="12"/>
      <c r="B250" s="230"/>
      <c r="C250" s="231"/>
      <c r="D250" s="224" t="s">
        <v>132</v>
      </c>
      <c r="E250" s="232" t="s">
        <v>1</v>
      </c>
      <c r="F250" s="233" t="s">
        <v>333</v>
      </c>
      <c r="G250" s="231"/>
      <c r="H250" s="234">
        <v>26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40" t="s">
        <v>132</v>
      </c>
      <c r="AU250" s="240" t="s">
        <v>90</v>
      </c>
      <c r="AV250" s="12" t="s">
        <v>90</v>
      </c>
      <c r="AW250" s="12" t="s">
        <v>34</v>
      </c>
      <c r="AX250" s="12" t="s">
        <v>80</v>
      </c>
      <c r="AY250" s="240" t="s">
        <v>122</v>
      </c>
    </row>
    <row r="251" s="2" customFormat="1" ht="24.15" customHeight="1">
      <c r="A251" s="37"/>
      <c r="B251" s="38"/>
      <c r="C251" s="210" t="s">
        <v>334</v>
      </c>
      <c r="D251" s="210" t="s">
        <v>123</v>
      </c>
      <c r="E251" s="211" t="s">
        <v>335</v>
      </c>
      <c r="F251" s="212" t="s">
        <v>336</v>
      </c>
      <c r="G251" s="213" t="s">
        <v>239</v>
      </c>
      <c r="H251" s="214">
        <v>1</v>
      </c>
      <c r="I251" s="215"/>
      <c r="J251" s="216">
        <f>ROUND(I251*H251,2)</f>
        <v>0</v>
      </c>
      <c r="K251" s="217"/>
      <c r="L251" s="43"/>
      <c r="M251" s="218" t="s">
        <v>1</v>
      </c>
      <c r="N251" s="219" t="s">
        <v>45</v>
      </c>
      <c r="O251" s="90"/>
      <c r="P251" s="220">
        <f>O251*H251</f>
        <v>0</v>
      </c>
      <c r="Q251" s="220">
        <v>0</v>
      </c>
      <c r="R251" s="220">
        <f>Q251*H251</f>
        <v>0</v>
      </c>
      <c r="S251" s="220">
        <v>0</v>
      </c>
      <c r="T251" s="22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2" t="s">
        <v>121</v>
      </c>
      <c r="AT251" s="222" t="s">
        <v>123</v>
      </c>
      <c r="AU251" s="222" t="s">
        <v>90</v>
      </c>
      <c r="AY251" s="16" t="s">
        <v>122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6" t="s">
        <v>88</v>
      </c>
      <c r="BK251" s="223">
        <f>ROUND(I251*H251,2)</f>
        <v>0</v>
      </c>
      <c r="BL251" s="16" t="s">
        <v>121</v>
      </c>
      <c r="BM251" s="222" t="s">
        <v>337</v>
      </c>
    </row>
    <row r="252" s="2" customFormat="1">
      <c r="A252" s="37"/>
      <c r="B252" s="38"/>
      <c r="C252" s="39"/>
      <c r="D252" s="224" t="s">
        <v>128</v>
      </c>
      <c r="E252" s="39"/>
      <c r="F252" s="225" t="s">
        <v>336</v>
      </c>
      <c r="G252" s="39"/>
      <c r="H252" s="39"/>
      <c r="I252" s="226"/>
      <c r="J252" s="39"/>
      <c r="K252" s="39"/>
      <c r="L252" s="43"/>
      <c r="M252" s="227"/>
      <c r="N252" s="228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128</v>
      </c>
      <c r="AU252" s="16" t="s">
        <v>90</v>
      </c>
    </row>
    <row r="253" s="2" customFormat="1">
      <c r="A253" s="37"/>
      <c r="B253" s="38"/>
      <c r="C253" s="39"/>
      <c r="D253" s="224" t="s">
        <v>130</v>
      </c>
      <c r="E253" s="39"/>
      <c r="F253" s="229" t="s">
        <v>325</v>
      </c>
      <c r="G253" s="39"/>
      <c r="H253" s="39"/>
      <c r="I253" s="226"/>
      <c r="J253" s="39"/>
      <c r="K253" s="39"/>
      <c r="L253" s="43"/>
      <c r="M253" s="227"/>
      <c r="N253" s="228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130</v>
      </c>
      <c r="AU253" s="16" t="s">
        <v>90</v>
      </c>
    </row>
    <row r="254" s="12" customFormat="1">
      <c r="A254" s="12"/>
      <c r="B254" s="230"/>
      <c r="C254" s="231"/>
      <c r="D254" s="224" t="s">
        <v>132</v>
      </c>
      <c r="E254" s="232" t="s">
        <v>1</v>
      </c>
      <c r="F254" s="233" t="s">
        <v>338</v>
      </c>
      <c r="G254" s="231"/>
      <c r="H254" s="234">
        <v>1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40" t="s">
        <v>132</v>
      </c>
      <c r="AU254" s="240" t="s">
        <v>90</v>
      </c>
      <c r="AV254" s="12" t="s">
        <v>90</v>
      </c>
      <c r="AW254" s="12" t="s">
        <v>34</v>
      </c>
      <c r="AX254" s="12" t="s">
        <v>80</v>
      </c>
      <c r="AY254" s="240" t="s">
        <v>122</v>
      </c>
    </row>
    <row r="255" s="2" customFormat="1" ht="16.5" customHeight="1">
      <c r="A255" s="37"/>
      <c r="B255" s="38"/>
      <c r="C255" s="210" t="s">
        <v>339</v>
      </c>
      <c r="D255" s="210" t="s">
        <v>123</v>
      </c>
      <c r="E255" s="211" t="s">
        <v>340</v>
      </c>
      <c r="F255" s="212" t="s">
        <v>341</v>
      </c>
      <c r="G255" s="213" t="s">
        <v>201</v>
      </c>
      <c r="H255" s="214">
        <v>8</v>
      </c>
      <c r="I255" s="215"/>
      <c r="J255" s="216">
        <f>ROUND(I255*H255,2)</f>
        <v>0</v>
      </c>
      <c r="K255" s="217"/>
      <c r="L255" s="43"/>
      <c r="M255" s="218" t="s">
        <v>1</v>
      </c>
      <c r="N255" s="219" t="s">
        <v>45</v>
      </c>
      <c r="O255" s="90"/>
      <c r="P255" s="220">
        <f>O255*H255</f>
        <v>0</v>
      </c>
      <c r="Q255" s="220">
        <v>0</v>
      </c>
      <c r="R255" s="220">
        <f>Q255*H255</f>
        <v>0</v>
      </c>
      <c r="S255" s="220">
        <v>0</v>
      </c>
      <c r="T255" s="22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2" t="s">
        <v>121</v>
      </c>
      <c r="AT255" s="222" t="s">
        <v>123</v>
      </c>
      <c r="AU255" s="222" t="s">
        <v>90</v>
      </c>
      <c r="AY255" s="16" t="s">
        <v>122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6" t="s">
        <v>88</v>
      </c>
      <c r="BK255" s="223">
        <f>ROUND(I255*H255,2)</f>
        <v>0</v>
      </c>
      <c r="BL255" s="16" t="s">
        <v>121</v>
      </c>
      <c r="BM255" s="222" t="s">
        <v>342</v>
      </c>
    </row>
    <row r="256" s="2" customFormat="1">
      <c r="A256" s="37"/>
      <c r="B256" s="38"/>
      <c r="C256" s="39"/>
      <c r="D256" s="224" t="s">
        <v>128</v>
      </c>
      <c r="E256" s="39"/>
      <c r="F256" s="225" t="s">
        <v>341</v>
      </c>
      <c r="G256" s="39"/>
      <c r="H256" s="39"/>
      <c r="I256" s="226"/>
      <c r="J256" s="39"/>
      <c r="K256" s="39"/>
      <c r="L256" s="43"/>
      <c r="M256" s="227"/>
      <c r="N256" s="228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128</v>
      </c>
      <c r="AU256" s="16" t="s">
        <v>90</v>
      </c>
    </row>
    <row r="257" s="2" customFormat="1">
      <c r="A257" s="37"/>
      <c r="B257" s="38"/>
      <c r="C257" s="39"/>
      <c r="D257" s="224" t="s">
        <v>130</v>
      </c>
      <c r="E257" s="39"/>
      <c r="F257" s="229" t="s">
        <v>343</v>
      </c>
      <c r="G257" s="39"/>
      <c r="H257" s="39"/>
      <c r="I257" s="226"/>
      <c r="J257" s="39"/>
      <c r="K257" s="39"/>
      <c r="L257" s="43"/>
      <c r="M257" s="227"/>
      <c r="N257" s="228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130</v>
      </c>
      <c r="AU257" s="16" t="s">
        <v>90</v>
      </c>
    </row>
    <row r="258" s="12" customFormat="1">
      <c r="A258" s="12"/>
      <c r="B258" s="230"/>
      <c r="C258" s="231"/>
      <c r="D258" s="224" t="s">
        <v>132</v>
      </c>
      <c r="E258" s="232" t="s">
        <v>1</v>
      </c>
      <c r="F258" s="233" t="s">
        <v>213</v>
      </c>
      <c r="G258" s="231"/>
      <c r="H258" s="234">
        <v>8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40" t="s">
        <v>132</v>
      </c>
      <c r="AU258" s="240" t="s">
        <v>90</v>
      </c>
      <c r="AV258" s="12" t="s">
        <v>90</v>
      </c>
      <c r="AW258" s="12" t="s">
        <v>34</v>
      </c>
      <c r="AX258" s="12" t="s">
        <v>88</v>
      </c>
      <c r="AY258" s="240" t="s">
        <v>122</v>
      </c>
    </row>
    <row r="259" s="11" customFormat="1" ht="22.8" customHeight="1">
      <c r="A259" s="11"/>
      <c r="B259" s="196"/>
      <c r="C259" s="197"/>
      <c r="D259" s="198" t="s">
        <v>79</v>
      </c>
      <c r="E259" s="250" t="s">
        <v>219</v>
      </c>
      <c r="F259" s="250" t="s">
        <v>344</v>
      </c>
      <c r="G259" s="197"/>
      <c r="H259" s="197"/>
      <c r="I259" s="200"/>
      <c r="J259" s="251">
        <f>BK259</f>
        <v>0</v>
      </c>
      <c r="K259" s="197"/>
      <c r="L259" s="202"/>
      <c r="M259" s="203"/>
      <c r="N259" s="204"/>
      <c r="O259" s="204"/>
      <c r="P259" s="205">
        <f>SUM(P260:P279)</f>
        <v>0</v>
      </c>
      <c r="Q259" s="204"/>
      <c r="R259" s="205">
        <f>SUM(R260:R279)</f>
        <v>0</v>
      </c>
      <c r="S259" s="204"/>
      <c r="T259" s="206">
        <f>SUM(T260:T279)</f>
        <v>0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R259" s="207" t="s">
        <v>88</v>
      </c>
      <c r="AT259" s="208" t="s">
        <v>79</v>
      </c>
      <c r="AU259" s="208" t="s">
        <v>88</v>
      </c>
      <c r="AY259" s="207" t="s">
        <v>122</v>
      </c>
      <c r="BK259" s="209">
        <f>SUM(BK260:BK279)</f>
        <v>0</v>
      </c>
    </row>
    <row r="260" s="2" customFormat="1" ht="24.15" customHeight="1">
      <c r="A260" s="37"/>
      <c r="B260" s="38"/>
      <c r="C260" s="210" t="s">
        <v>345</v>
      </c>
      <c r="D260" s="210" t="s">
        <v>123</v>
      </c>
      <c r="E260" s="211" t="s">
        <v>346</v>
      </c>
      <c r="F260" s="212" t="s">
        <v>347</v>
      </c>
      <c r="G260" s="213" t="s">
        <v>253</v>
      </c>
      <c r="H260" s="214">
        <v>1</v>
      </c>
      <c r="I260" s="215"/>
      <c r="J260" s="216">
        <f>ROUND(I260*H260,2)</f>
        <v>0</v>
      </c>
      <c r="K260" s="217"/>
      <c r="L260" s="43"/>
      <c r="M260" s="218" t="s">
        <v>1</v>
      </c>
      <c r="N260" s="219" t="s">
        <v>45</v>
      </c>
      <c r="O260" s="90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2" t="s">
        <v>121</v>
      </c>
      <c r="AT260" s="222" t="s">
        <v>123</v>
      </c>
      <c r="AU260" s="222" t="s">
        <v>90</v>
      </c>
      <c r="AY260" s="16" t="s">
        <v>122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6" t="s">
        <v>88</v>
      </c>
      <c r="BK260" s="223">
        <f>ROUND(I260*H260,2)</f>
        <v>0</v>
      </c>
      <c r="BL260" s="16" t="s">
        <v>121</v>
      </c>
      <c r="BM260" s="222" t="s">
        <v>348</v>
      </c>
    </row>
    <row r="261" s="2" customFormat="1">
      <c r="A261" s="37"/>
      <c r="B261" s="38"/>
      <c r="C261" s="39"/>
      <c r="D261" s="224" t="s">
        <v>128</v>
      </c>
      <c r="E261" s="39"/>
      <c r="F261" s="225" t="s">
        <v>347</v>
      </c>
      <c r="G261" s="39"/>
      <c r="H261" s="39"/>
      <c r="I261" s="226"/>
      <c r="J261" s="39"/>
      <c r="K261" s="39"/>
      <c r="L261" s="43"/>
      <c r="M261" s="227"/>
      <c r="N261" s="228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128</v>
      </c>
      <c r="AU261" s="16" t="s">
        <v>90</v>
      </c>
    </row>
    <row r="262" s="2" customFormat="1">
      <c r="A262" s="37"/>
      <c r="B262" s="38"/>
      <c r="C262" s="39"/>
      <c r="D262" s="224" t="s">
        <v>130</v>
      </c>
      <c r="E262" s="39"/>
      <c r="F262" s="229" t="s">
        <v>349</v>
      </c>
      <c r="G262" s="39"/>
      <c r="H262" s="39"/>
      <c r="I262" s="226"/>
      <c r="J262" s="39"/>
      <c r="K262" s="39"/>
      <c r="L262" s="43"/>
      <c r="M262" s="227"/>
      <c r="N262" s="228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130</v>
      </c>
      <c r="AU262" s="16" t="s">
        <v>90</v>
      </c>
    </row>
    <row r="263" s="12" customFormat="1">
      <c r="A263" s="12"/>
      <c r="B263" s="230"/>
      <c r="C263" s="231"/>
      <c r="D263" s="224" t="s">
        <v>132</v>
      </c>
      <c r="E263" s="232" t="s">
        <v>1</v>
      </c>
      <c r="F263" s="233" t="s">
        <v>350</v>
      </c>
      <c r="G263" s="231"/>
      <c r="H263" s="234">
        <v>1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40" t="s">
        <v>132</v>
      </c>
      <c r="AU263" s="240" t="s">
        <v>90</v>
      </c>
      <c r="AV263" s="12" t="s">
        <v>90</v>
      </c>
      <c r="AW263" s="12" t="s">
        <v>34</v>
      </c>
      <c r="AX263" s="12" t="s">
        <v>88</v>
      </c>
      <c r="AY263" s="240" t="s">
        <v>122</v>
      </c>
    </row>
    <row r="264" s="2" customFormat="1" ht="24.15" customHeight="1">
      <c r="A264" s="37"/>
      <c r="B264" s="38"/>
      <c r="C264" s="210" t="s">
        <v>351</v>
      </c>
      <c r="D264" s="210" t="s">
        <v>123</v>
      </c>
      <c r="E264" s="211" t="s">
        <v>352</v>
      </c>
      <c r="F264" s="212" t="s">
        <v>353</v>
      </c>
      <c r="G264" s="213" t="s">
        <v>201</v>
      </c>
      <c r="H264" s="214">
        <v>149.5</v>
      </c>
      <c r="I264" s="215"/>
      <c r="J264" s="216">
        <f>ROUND(I264*H264,2)</f>
        <v>0</v>
      </c>
      <c r="K264" s="217"/>
      <c r="L264" s="43"/>
      <c r="M264" s="218" t="s">
        <v>1</v>
      </c>
      <c r="N264" s="219" t="s">
        <v>45</v>
      </c>
      <c r="O264" s="90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2" t="s">
        <v>121</v>
      </c>
      <c r="AT264" s="222" t="s">
        <v>123</v>
      </c>
      <c r="AU264" s="222" t="s">
        <v>90</v>
      </c>
      <c r="AY264" s="16" t="s">
        <v>122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6" t="s">
        <v>88</v>
      </c>
      <c r="BK264" s="223">
        <f>ROUND(I264*H264,2)</f>
        <v>0</v>
      </c>
      <c r="BL264" s="16" t="s">
        <v>121</v>
      </c>
      <c r="BM264" s="222" t="s">
        <v>354</v>
      </c>
    </row>
    <row r="265" s="2" customFormat="1">
      <c r="A265" s="37"/>
      <c r="B265" s="38"/>
      <c r="C265" s="39"/>
      <c r="D265" s="224" t="s">
        <v>128</v>
      </c>
      <c r="E265" s="39"/>
      <c r="F265" s="225" t="s">
        <v>353</v>
      </c>
      <c r="G265" s="39"/>
      <c r="H265" s="39"/>
      <c r="I265" s="226"/>
      <c r="J265" s="39"/>
      <c r="K265" s="39"/>
      <c r="L265" s="43"/>
      <c r="M265" s="227"/>
      <c r="N265" s="228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128</v>
      </c>
      <c r="AU265" s="16" t="s">
        <v>90</v>
      </c>
    </row>
    <row r="266" s="2" customFormat="1">
      <c r="A266" s="37"/>
      <c r="B266" s="38"/>
      <c r="C266" s="39"/>
      <c r="D266" s="224" t="s">
        <v>130</v>
      </c>
      <c r="E266" s="39"/>
      <c r="F266" s="229" t="s">
        <v>355</v>
      </c>
      <c r="G266" s="39"/>
      <c r="H266" s="39"/>
      <c r="I266" s="226"/>
      <c r="J266" s="39"/>
      <c r="K266" s="39"/>
      <c r="L266" s="43"/>
      <c r="M266" s="227"/>
      <c r="N266" s="228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130</v>
      </c>
      <c r="AU266" s="16" t="s">
        <v>90</v>
      </c>
    </row>
    <row r="267" s="12" customFormat="1">
      <c r="A267" s="12"/>
      <c r="B267" s="230"/>
      <c r="C267" s="231"/>
      <c r="D267" s="224" t="s">
        <v>132</v>
      </c>
      <c r="E267" s="232" t="s">
        <v>1</v>
      </c>
      <c r="F267" s="233" t="s">
        <v>356</v>
      </c>
      <c r="G267" s="231"/>
      <c r="H267" s="234">
        <v>149.5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40" t="s">
        <v>132</v>
      </c>
      <c r="AU267" s="240" t="s">
        <v>90</v>
      </c>
      <c r="AV267" s="12" t="s">
        <v>90</v>
      </c>
      <c r="AW267" s="12" t="s">
        <v>34</v>
      </c>
      <c r="AX267" s="12" t="s">
        <v>88</v>
      </c>
      <c r="AY267" s="240" t="s">
        <v>122</v>
      </c>
    </row>
    <row r="268" s="2" customFormat="1" ht="24.15" customHeight="1">
      <c r="A268" s="37"/>
      <c r="B268" s="38"/>
      <c r="C268" s="210" t="s">
        <v>357</v>
      </c>
      <c r="D268" s="210" t="s">
        <v>123</v>
      </c>
      <c r="E268" s="211" t="s">
        <v>358</v>
      </c>
      <c r="F268" s="212" t="s">
        <v>359</v>
      </c>
      <c r="G268" s="213" t="s">
        <v>201</v>
      </c>
      <c r="H268" s="214">
        <v>119</v>
      </c>
      <c r="I268" s="215"/>
      <c r="J268" s="216">
        <f>ROUND(I268*H268,2)</f>
        <v>0</v>
      </c>
      <c r="K268" s="217"/>
      <c r="L268" s="43"/>
      <c r="M268" s="218" t="s">
        <v>1</v>
      </c>
      <c r="N268" s="219" t="s">
        <v>45</v>
      </c>
      <c r="O268" s="90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2" t="s">
        <v>121</v>
      </c>
      <c r="AT268" s="222" t="s">
        <v>123</v>
      </c>
      <c r="AU268" s="222" t="s">
        <v>90</v>
      </c>
      <c r="AY268" s="16" t="s">
        <v>122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6" t="s">
        <v>88</v>
      </c>
      <c r="BK268" s="223">
        <f>ROUND(I268*H268,2)</f>
        <v>0</v>
      </c>
      <c r="BL268" s="16" t="s">
        <v>121</v>
      </c>
      <c r="BM268" s="222" t="s">
        <v>360</v>
      </c>
    </row>
    <row r="269" s="2" customFormat="1">
      <c r="A269" s="37"/>
      <c r="B269" s="38"/>
      <c r="C269" s="39"/>
      <c r="D269" s="224" t="s">
        <v>128</v>
      </c>
      <c r="E269" s="39"/>
      <c r="F269" s="225" t="s">
        <v>359</v>
      </c>
      <c r="G269" s="39"/>
      <c r="H269" s="39"/>
      <c r="I269" s="226"/>
      <c r="J269" s="39"/>
      <c r="K269" s="39"/>
      <c r="L269" s="43"/>
      <c r="M269" s="227"/>
      <c r="N269" s="228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128</v>
      </c>
      <c r="AU269" s="16" t="s">
        <v>90</v>
      </c>
    </row>
    <row r="270" s="2" customFormat="1">
      <c r="A270" s="37"/>
      <c r="B270" s="38"/>
      <c r="C270" s="39"/>
      <c r="D270" s="224" t="s">
        <v>130</v>
      </c>
      <c r="E270" s="39"/>
      <c r="F270" s="229" t="s">
        <v>355</v>
      </c>
      <c r="G270" s="39"/>
      <c r="H270" s="39"/>
      <c r="I270" s="226"/>
      <c r="J270" s="39"/>
      <c r="K270" s="39"/>
      <c r="L270" s="43"/>
      <c r="M270" s="227"/>
      <c r="N270" s="228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130</v>
      </c>
      <c r="AU270" s="16" t="s">
        <v>90</v>
      </c>
    </row>
    <row r="271" s="12" customFormat="1">
      <c r="A271" s="12"/>
      <c r="B271" s="230"/>
      <c r="C271" s="231"/>
      <c r="D271" s="224" t="s">
        <v>132</v>
      </c>
      <c r="E271" s="232" t="s">
        <v>1</v>
      </c>
      <c r="F271" s="233" t="s">
        <v>361</v>
      </c>
      <c r="G271" s="231"/>
      <c r="H271" s="234">
        <v>119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40" t="s">
        <v>132</v>
      </c>
      <c r="AU271" s="240" t="s">
        <v>90</v>
      </c>
      <c r="AV271" s="12" t="s">
        <v>90</v>
      </c>
      <c r="AW271" s="12" t="s">
        <v>34</v>
      </c>
      <c r="AX271" s="12" t="s">
        <v>88</v>
      </c>
      <c r="AY271" s="240" t="s">
        <v>122</v>
      </c>
    </row>
    <row r="272" s="2" customFormat="1" ht="24.15" customHeight="1">
      <c r="A272" s="37"/>
      <c r="B272" s="38"/>
      <c r="C272" s="210" t="s">
        <v>362</v>
      </c>
      <c r="D272" s="210" t="s">
        <v>123</v>
      </c>
      <c r="E272" s="211" t="s">
        <v>363</v>
      </c>
      <c r="F272" s="212" t="s">
        <v>364</v>
      </c>
      <c r="G272" s="213" t="s">
        <v>201</v>
      </c>
      <c r="H272" s="214">
        <v>198</v>
      </c>
      <c r="I272" s="215"/>
      <c r="J272" s="216">
        <f>ROUND(I272*H272,2)</f>
        <v>0</v>
      </c>
      <c r="K272" s="217"/>
      <c r="L272" s="43"/>
      <c r="M272" s="218" t="s">
        <v>1</v>
      </c>
      <c r="N272" s="219" t="s">
        <v>45</v>
      </c>
      <c r="O272" s="90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2" t="s">
        <v>121</v>
      </c>
      <c r="AT272" s="222" t="s">
        <v>123</v>
      </c>
      <c r="AU272" s="222" t="s">
        <v>90</v>
      </c>
      <c r="AY272" s="16" t="s">
        <v>122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6" t="s">
        <v>88</v>
      </c>
      <c r="BK272" s="223">
        <f>ROUND(I272*H272,2)</f>
        <v>0</v>
      </c>
      <c r="BL272" s="16" t="s">
        <v>121</v>
      </c>
      <c r="BM272" s="222" t="s">
        <v>365</v>
      </c>
    </row>
    <row r="273" s="2" customFormat="1">
      <c r="A273" s="37"/>
      <c r="B273" s="38"/>
      <c r="C273" s="39"/>
      <c r="D273" s="224" t="s">
        <v>128</v>
      </c>
      <c r="E273" s="39"/>
      <c r="F273" s="225" t="s">
        <v>364</v>
      </c>
      <c r="G273" s="39"/>
      <c r="H273" s="39"/>
      <c r="I273" s="226"/>
      <c r="J273" s="39"/>
      <c r="K273" s="39"/>
      <c r="L273" s="43"/>
      <c r="M273" s="227"/>
      <c r="N273" s="228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128</v>
      </c>
      <c r="AU273" s="16" t="s">
        <v>90</v>
      </c>
    </row>
    <row r="274" s="2" customFormat="1">
      <c r="A274" s="37"/>
      <c r="B274" s="38"/>
      <c r="C274" s="39"/>
      <c r="D274" s="224" t="s">
        <v>130</v>
      </c>
      <c r="E274" s="39"/>
      <c r="F274" s="229" t="s">
        <v>355</v>
      </c>
      <c r="G274" s="39"/>
      <c r="H274" s="39"/>
      <c r="I274" s="226"/>
      <c r="J274" s="39"/>
      <c r="K274" s="39"/>
      <c r="L274" s="43"/>
      <c r="M274" s="227"/>
      <c r="N274" s="228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130</v>
      </c>
      <c r="AU274" s="16" t="s">
        <v>90</v>
      </c>
    </row>
    <row r="275" s="12" customFormat="1">
      <c r="A275" s="12"/>
      <c r="B275" s="230"/>
      <c r="C275" s="231"/>
      <c r="D275" s="224" t="s">
        <v>132</v>
      </c>
      <c r="E275" s="232" t="s">
        <v>1</v>
      </c>
      <c r="F275" s="233" t="s">
        <v>366</v>
      </c>
      <c r="G275" s="231"/>
      <c r="H275" s="234">
        <v>198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40" t="s">
        <v>132</v>
      </c>
      <c r="AU275" s="240" t="s">
        <v>90</v>
      </c>
      <c r="AV275" s="12" t="s">
        <v>90</v>
      </c>
      <c r="AW275" s="12" t="s">
        <v>34</v>
      </c>
      <c r="AX275" s="12" t="s">
        <v>88</v>
      </c>
      <c r="AY275" s="240" t="s">
        <v>122</v>
      </c>
    </row>
    <row r="276" s="2" customFormat="1" ht="24.15" customHeight="1">
      <c r="A276" s="37"/>
      <c r="B276" s="38"/>
      <c r="C276" s="210" t="s">
        <v>367</v>
      </c>
      <c r="D276" s="210" t="s">
        <v>123</v>
      </c>
      <c r="E276" s="211" t="s">
        <v>368</v>
      </c>
      <c r="F276" s="212" t="s">
        <v>369</v>
      </c>
      <c r="G276" s="213" t="s">
        <v>201</v>
      </c>
      <c r="H276" s="214">
        <v>8</v>
      </c>
      <c r="I276" s="215"/>
      <c r="J276" s="216">
        <f>ROUND(I276*H276,2)</f>
        <v>0</v>
      </c>
      <c r="K276" s="217"/>
      <c r="L276" s="43"/>
      <c r="M276" s="218" t="s">
        <v>1</v>
      </c>
      <c r="N276" s="219" t="s">
        <v>45</v>
      </c>
      <c r="O276" s="90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2" t="s">
        <v>121</v>
      </c>
      <c r="AT276" s="222" t="s">
        <v>123</v>
      </c>
      <c r="AU276" s="222" t="s">
        <v>90</v>
      </c>
      <c r="AY276" s="16" t="s">
        <v>122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6" t="s">
        <v>88</v>
      </c>
      <c r="BK276" s="223">
        <f>ROUND(I276*H276,2)</f>
        <v>0</v>
      </c>
      <c r="BL276" s="16" t="s">
        <v>121</v>
      </c>
      <c r="BM276" s="222" t="s">
        <v>370</v>
      </c>
    </row>
    <row r="277" s="2" customFormat="1">
      <c r="A277" s="37"/>
      <c r="B277" s="38"/>
      <c r="C277" s="39"/>
      <c r="D277" s="224" t="s">
        <v>128</v>
      </c>
      <c r="E277" s="39"/>
      <c r="F277" s="225" t="s">
        <v>369</v>
      </c>
      <c r="G277" s="39"/>
      <c r="H277" s="39"/>
      <c r="I277" s="226"/>
      <c r="J277" s="39"/>
      <c r="K277" s="39"/>
      <c r="L277" s="43"/>
      <c r="M277" s="227"/>
      <c r="N277" s="228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128</v>
      </c>
      <c r="AU277" s="16" t="s">
        <v>90</v>
      </c>
    </row>
    <row r="278" s="2" customFormat="1">
      <c r="A278" s="37"/>
      <c r="B278" s="38"/>
      <c r="C278" s="39"/>
      <c r="D278" s="224" t="s">
        <v>130</v>
      </c>
      <c r="E278" s="39"/>
      <c r="F278" s="229" t="s">
        <v>371</v>
      </c>
      <c r="G278" s="39"/>
      <c r="H278" s="39"/>
      <c r="I278" s="226"/>
      <c r="J278" s="39"/>
      <c r="K278" s="39"/>
      <c r="L278" s="43"/>
      <c r="M278" s="227"/>
      <c r="N278" s="228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130</v>
      </c>
      <c r="AU278" s="16" t="s">
        <v>90</v>
      </c>
    </row>
    <row r="279" s="12" customFormat="1">
      <c r="A279" s="12"/>
      <c r="B279" s="230"/>
      <c r="C279" s="231"/>
      <c r="D279" s="224" t="s">
        <v>132</v>
      </c>
      <c r="E279" s="232" t="s">
        <v>1</v>
      </c>
      <c r="F279" s="233" t="s">
        <v>213</v>
      </c>
      <c r="G279" s="231"/>
      <c r="H279" s="234">
        <v>8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40" t="s">
        <v>132</v>
      </c>
      <c r="AU279" s="240" t="s">
        <v>90</v>
      </c>
      <c r="AV279" s="12" t="s">
        <v>90</v>
      </c>
      <c r="AW279" s="12" t="s">
        <v>34</v>
      </c>
      <c r="AX279" s="12" t="s">
        <v>88</v>
      </c>
      <c r="AY279" s="240" t="s">
        <v>122</v>
      </c>
    </row>
    <row r="280" s="11" customFormat="1" ht="22.8" customHeight="1">
      <c r="A280" s="11"/>
      <c r="B280" s="196"/>
      <c r="C280" s="197"/>
      <c r="D280" s="198" t="s">
        <v>79</v>
      </c>
      <c r="E280" s="250" t="s">
        <v>225</v>
      </c>
      <c r="F280" s="250" t="s">
        <v>372</v>
      </c>
      <c r="G280" s="197"/>
      <c r="H280" s="197"/>
      <c r="I280" s="200"/>
      <c r="J280" s="251">
        <f>BK280</f>
        <v>0</v>
      </c>
      <c r="K280" s="197"/>
      <c r="L280" s="202"/>
      <c r="M280" s="203"/>
      <c r="N280" s="204"/>
      <c r="O280" s="204"/>
      <c r="P280" s="205">
        <f>SUM(P281:P311)</f>
        <v>0</v>
      </c>
      <c r="Q280" s="204"/>
      <c r="R280" s="205">
        <f>SUM(R281:R311)</f>
        <v>0</v>
      </c>
      <c r="S280" s="204"/>
      <c r="T280" s="206">
        <f>SUM(T281:T311)</f>
        <v>0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R280" s="207" t="s">
        <v>88</v>
      </c>
      <c r="AT280" s="208" t="s">
        <v>79</v>
      </c>
      <c r="AU280" s="208" t="s">
        <v>88</v>
      </c>
      <c r="AY280" s="207" t="s">
        <v>122</v>
      </c>
      <c r="BK280" s="209">
        <f>SUM(BK281:BK311)</f>
        <v>0</v>
      </c>
    </row>
    <row r="281" s="2" customFormat="1" ht="24.15" customHeight="1">
      <c r="A281" s="37"/>
      <c r="B281" s="38"/>
      <c r="C281" s="210" t="s">
        <v>373</v>
      </c>
      <c r="D281" s="210" t="s">
        <v>123</v>
      </c>
      <c r="E281" s="211" t="s">
        <v>374</v>
      </c>
      <c r="F281" s="212" t="s">
        <v>375</v>
      </c>
      <c r="G281" s="213" t="s">
        <v>253</v>
      </c>
      <c r="H281" s="214">
        <v>1</v>
      </c>
      <c r="I281" s="215"/>
      <c r="J281" s="216">
        <f>ROUND(I281*H281,2)</f>
        <v>0</v>
      </c>
      <c r="K281" s="217"/>
      <c r="L281" s="43"/>
      <c r="M281" s="218" t="s">
        <v>1</v>
      </c>
      <c r="N281" s="219" t="s">
        <v>45</v>
      </c>
      <c r="O281" s="90"/>
      <c r="P281" s="220">
        <f>O281*H281</f>
        <v>0</v>
      </c>
      <c r="Q281" s="220">
        <v>0</v>
      </c>
      <c r="R281" s="220">
        <f>Q281*H281</f>
        <v>0</v>
      </c>
      <c r="S281" s="220">
        <v>0</v>
      </c>
      <c r="T281" s="22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2" t="s">
        <v>121</v>
      </c>
      <c r="AT281" s="222" t="s">
        <v>123</v>
      </c>
      <c r="AU281" s="222" t="s">
        <v>90</v>
      </c>
      <c r="AY281" s="16" t="s">
        <v>122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6" t="s">
        <v>88</v>
      </c>
      <c r="BK281" s="223">
        <f>ROUND(I281*H281,2)</f>
        <v>0</v>
      </c>
      <c r="BL281" s="16" t="s">
        <v>121</v>
      </c>
      <c r="BM281" s="222" t="s">
        <v>376</v>
      </c>
    </row>
    <row r="282" s="2" customFormat="1">
      <c r="A282" s="37"/>
      <c r="B282" s="38"/>
      <c r="C282" s="39"/>
      <c r="D282" s="224" t="s">
        <v>128</v>
      </c>
      <c r="E282" s="39"/>
      <c r="F282" s="225" t="s">
        <v>375</v>
      </c>
      <c r="G282" s="39"/>
      <c r="H282" s="39"/>
      <c r="I282" s="226"/>
      <c r="J282" s="39"/>
      <c r="K282" s="39"/>
      <c r="L282" s="43"/>
      <c r="M282" s="227"/>
      <c r="N282" s="228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128</v>
      </c>
      <c r="AU282" s="16" t="s">
        <v>90</v>
      </c>
    </row>
    <row r="283" s="2" customFormat="1">
      <c r="A283" s="37"/>
      <c r="B283" s="38"/>
      <c r="C283" s="39"/>
      <c r="D283" s="224" t="s">
        <v>130</v>
      </c>
      <c r="E283" s="39"/>
      <c r="F283" s="229" t="s">
        <v>377</v>
      </c>
      <c r="G283" s="39"/>
      <c r="H283" s="39"/>
      <c r="I283" s="226"/>
      <c r="J283" s="39"/>
      <c r="K283" s="39"/>
      <c r="L283" s="43"/>
      <c r="M283" s="227"/>
      <c r="N283" s="228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130</v>
      </c>
      <c r="AU283" s="16" t="s">
        <v>90</v>
      </c>
    </row>
    <row r="284" s="12" customFormat="1">
      <c r="A284" s="12"/>
      <c r="B284" s="230"/>
      <c r="C284" s="231"/>
      <c r="D284" s="224" t="s">
        <v>132</v>
      </c>
      <c r="E284" s="232" t="s">
        <v>1</v>
      </c>
      <c r="F284" s="233" t="s">
        <v>378</v>
      </c>
      <c r="G284" s="231"/>
      <c r="H284" s="234">
        <v>1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40" t="s">
        <v>132</v>
      </c>
      <c r="AU284" s="240" t="s">
        <v>90</v>
      </c>
      <c r="AV284" s="12" t="s">
        <v>90</v>
      </c>
      <c r="AW284" s="12" t="s">
        <v>34</v>
      </c>
      <c r="AX284" s="12" t="s">
        <v>88</v>
      </c>
      <c r="AY284" s="240" t="s">
        <v>122</v>
      </c>
    </row>
    <row r="285" s="2" customFormat="1" ht="24.15" customHeight="1">
      <c r="A285" s="37"/>
      <c r="B285" s="38"/>
      <c r="C285" s="210" t="s">
        <v>379</v>
      </c>
      <c r="D285" s="210" t="s">
        <v>123</v>
      </c>
      <c r="E285" s="211" t="s">
        <v>380</v>
      </c>
      <c r="F285" s="212" t="s">
        <v>381</v>
      </c>
      <c r="G285" s="213" t="s">
        <v>253</v>
      </c>
      <c r="H285" s="214">
        <v>1</v>
      </c>
      <c r="I285" s="215"/>
      <c r="J285" s="216">
        <f>ROUND(I285*H285,2)</f>
        <v>0</v>
      </c>
      <c r="K285" s="217"/>
      <c r="L285" s="43"/>
      <c r="M285" s="218" t="s">
        <v>1</v>
      </c>
      <c r="N285" s="219" t="s">
        <v>45</v>
      </c>
      <c r="O285" s="90"/>
      <c r="P285" s="220">
        <f>O285*H285</f>
        <v>0</v>
      </c>
      <c r="Q285" s="220">
        <v>0</v>
      </c>
      <c r="R285" s="220">
        <f>Q285*H285</f>
        <v>0</v>
      </c>
      <c r="S285" s="220">
        <v>0</v>
      </c>
      <c r="T285" s="22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2" t="s">
        <v>121</v>
      </c>
      <c r="AT285" s="222" t="s">
        <v>123</v>
      </c>
      <c r="AU285" s="222" t="s">
        <v>90</v>
      </c>
      <c r="AY285" s="16" t="s">
        <v>122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6" t="s">
        <v>88</v>
      </c>
      <c r="BK285" s="223">
        <f>ROUND(I285*H285,2)</f>
        <v>0</v>
      </c>
      <c r="BL285" s="16" t="s">
        <v>121</v>
      </c>
      <c r="BM285" s="222" t="s">
        <v>382</v>
      </c>
    </row>
    <row r="286" s="2" customFormat="1">
      <c r="A286" s="37"/>
      <c r="B286" s="38"/>
      <c r="C286" s="39"/>
      <c r="D286" s="224" t="s">
        <v>128</v>
      </c>
      <c r="E286" s="39"/>
      <c r="F286" s="225" t="s">
        <v>381</v>
      </c>
      <c r="G286" s="39"/>
      <c r="H286" s="39"/>
      <c r="I286" s="226"/>
      <c r="J286" s="39"/>
      <c r="K286" s="39"/>
      <c r="L286" s="43"/>
      <c r="M286" s="227"/>
      <c r="N286" s="228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128</v>
      </c>
      <c r="AU286" s="16" t="s">
        <v>90</v>
      </c>
    </row>
    <row r="287" s="2" customFormat="1">
      <c r="A287" s="37"/>
      <c r="B287" s="38"/>
      <c r="C287" s="39"/>
      <c r="D287" s="224" t="s">
        <v>130</v>
      </c>
      <c r="E287" s="39"/>
      <c r="F287" s="229" t="s">
        <v>383</v>
      </c>
      <c r="G287" s="39"/>
      <c r="H287" s="39"/>
      <c r="I287" s="226"/>
      <c r="J287" s="39"/>
      <c r="K287" s="39"/>
      <c r="L287" s="43"/>
      <c r="M287" s="227"/>
      <c r="N287" s="228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130</v>
      </c>
      <c r="AU287" s="16" t="s">
        <v>90</v>
      </c>
    </row>
    <row r="288" s="12" customFormat="1">
      <c r="A288" s="12"/>
      <c r="B288" s="230"/>
      <c r="C288" s="231"/>
      <c r="D288" s="224" t="s">
        <v>132</v>
      </c>
      <c r="E288" s="232" t="s">
        <v>1</v>
      </c>
      <c r="F288" s="233" t="s">
        <v>378</v>
      </c>
      <c r="G288" s="231"/>
      <c r="H288" s="234">
        <v>1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40" t="s">
        <v>132</v>
      </c>
      <c r="AU288" s="240" t="s">
        <v>90</v>
      </c>
      <c r="AV288" s="12" t="s">
        <v>90</v>
      </c>
      <c r="AW288" s="12" t="s">
        <v>34</v>
      </c>
      <c r="AX288" s="12" t="s">
        <v>88</v>
      </c>
      <c r="AY288" s="240" t="s">
        <v>122</v>
      </c>
    </row>
    <row r="289" s="2" customFormat="1" ht="37.8" customHeight="1">
      <c r="A289" s="37"/>
      <c r="B289" s="38"/>
      <c r="C289" s="210" t="s">
        <v>384</v>
      </c>
      <c r="D289" s="210" t="s">
        <v>123</v>
      </c>
      <c r="E289" s="211" t="s">
        <v>385</v>
      </c>
      <c r="F289" s="212" t="s">
        <v>386</v>
      </c>
      <c r="G289" s="213" t="s">
        <v>253</v>
      </c>
      <c r="H289" s="214">
        <v>1</v>
      </c>
      <c r="I289" s="215"/>
      <c r="J289" s="216">
        <f>ROUND(I289*H289,2)</f>
        <v>0</v>
      </c>
      <c r="K289" s="217"/>
      <c r="L289" s="43"/>
      <c r="M289" s="218" t="s">
        <v>1</v>
      </c>
      <c r="N289" s="219" t="s">
        <v>45</v>
      </c>
      <c r="O289" s="90"/>
      <c r="P289" s="220">
        <f>O289*H289</f>
        <v>0</v>
      </c>
      <c r="Q289" s="220">
        <v>0</v>
      </c>
      <c r="R289" s="220">
        <f>Q289*H289</f>
        <v>0</v>
      </c>
      <c r="S289" s="220">
        <v>0</v>
      </c>
      <c r="T289" s="22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2" t="s">
        <v>121</v>
      </c>
      <c r="AT289" s="222" t="s">
        <v>123</v>
      </c>
      <c r="AU289" s="222" t="s">
        <v>90</v>
      </c>
      <c r="AY289" s="16" t="s">
        <v>122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6" t="s">
        <v>88</v>
      </c>
      <c r="BK289" s="223">
        <f>ROUND(I289*H289,2)</f>
        <v>0</v>
      </c>
      <c r="BL289" s="16" t="s">
        <v>121</v>
      </c>
      <c r="BM289" s="222" t="s">
        <v>387</v>
      </c>
    </row>
    <row r="290" s="2" customFormat="1">
      <c r="A290" s="37"/>
      <c r="B290" s="38"/>
      <c r="C290" s="39"/>
      <c r="D290" s="224" t="s">
        <v>128</v>
      </c>
      <c r="E290" s="39"/>
      <c r="F290" s="225" t="s">
        <v>386</v>
      </c>
      <c r="G290" s="39"/>
      <c r="H290" s="39"/>
      <c r="I290" s="226"/>
      <c r="J290" s="39"/>
      <c r="K290" s="39"/>
      <c r="L290" s="43"/>
      <c r="M290" s="227"/>
      <c r="N290" s="228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128</v>
      </c>
      <c r="AU290" s="16" t="s">
        <v>90</v>
      </c>
    </row>
    <row r="291" s="2" customFormat="1">
      <c r="A291" s="37"/>
      <c r="B291" s="38"/>
      <c r="C291" s="39"/>
      <c r="D291" s="224" t="s">
        <v>130</v>
      </c>
      <c r="E291" s="39"/>
      <c r="F291" s="229" t="s">
        <v>388</v>
      </c>
      <c r="G291" s="39"/>
      <c r="H291" s="39"/>
      <c r="I291" s="226"/>
      <c r="J291" s="39"/>
      <c r="K291" s="39"/>
      <c r="L291" s="43"/>
      <c r="M291" s="227"/>
      <c r="N291" s="228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130</v>
      </c>
      <c r="AU291" s="16" t="s">
        <v>90</v>
      </c>
    </row>
    <row r="292" s="12" customFormat="1">
      <c r="A292" s="12"/>
      <c r="B292" s="230"/>
      <c r="C292" s="231"/>
      <c r="D292" s="224" t="s">
        <v>132</v>
      </c>
      <c r="E292" s="232" t="s">
        <v>1</v>
      </c>
      <c r="F292" s="233" t="s">
        <v>378</v>
      </c>
      <c r="G292" s="231"/>
      <c r="H292" s="234">
        <v>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40" t="s">
        <v>132</v>
      </c>
      <c r="AU292" s="240" t="s">
        <v>90</v>
      </c>
      <c r="AV292" s="12" t="s">
        <v>90</v>
      </c>
      <c r="AW292" s="12" t="s">
        <v>34</v>
      </c>
      <c r="AX292" s="12" t="s">
        <v>88</v>
      </c>
      <c r="AY292" s="240" t="s">
        <v>122</v>
      </c>
    </row>
    <row r="293" s="2" customFormat="1" ht="16.5" customHeight="1">
      <c r="A293" s="37"/>
      <c r="B293" s="38"/>
      <c r="C293" s="210" t="s">
        <v>389</v>
      </c>
      <c r="D293" s="210" t="s">
        <v>123</v>
      </c>
      <c r="E293" s="211" t="s">
        <v>390</v>
      </c>
      <c r="F293" s="212" t="s">
        <v>391</v>
      </c>
      <c r="G293" s="213" t="s">
        <v>253</v>
      </c>
      <c r="H293" s="214">
        <v>4</v>
      </c>
      <c r="I293" s="215"/>
      <c r="J293" s="216">
        <f>ROUND(I293*H293,2)</f>
        <v>0</v>
      </c>
      <c r="K293" s="217"/>
      <c r="L293" s="43"/>
      <c r="M293" s="218" t="s">
        <v>1</v>
      </c>
      <c r="N293" s="219" t="s">
        <v>45</v>
      </c>
      <c r="O293" s="90"/>
      <c r="P293" s="220">
        <f>O293*H293</f>
        <v>0</v>
      </c>
      <c r="Q293" s="220">
        <v>0</v>
      </c>
      <c r="R293" s="220">
        <f>Q293*H293</f>
        <v>0</v>
      </c>
      <c r="S293" s="220">
        <v>0</v>
      </c>
      <c r="T293" s="22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2" t="s">
        <v>121</v>
      </c>
      <c r="AT293" s="222" t="s">
        <v>123</v>
      </c>
      <c r="AU293" s="222" t="s">
        <v>90</v>
      </c>
      <c r="AY293" s="16" t="s">
        <v>122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6" t="s">
        <v>88</v>
      </c>
      <c r="BK293" s="223">
        <f>ROUND(I293*H293,2)</f>
        <v>0</v>
      </c>
      <c r="BL293" s="16" t="s">
        <v>121</v>
      </c>
      <c r="BM293" s="222" t="s">
        <v>392</v>
      </c>
    </row>
    <row r="294" s="2" customFormat="1">
      <c r="A294" s="37"/>
      <c r="B294" s="38"/>
      <c r="C294" s="39"/>
      <c r="D294" s="224" t="s">
        <v>128</v>
      </c>
      <c r="E294" s="39"/>
      <c r="F294" s="225" t="s">
        <v>391</v>
      </c>
      <c r="G294" s="39"/>
      <c r="H294" s="39"/>
      <c r="I294" s="226"/>
      <c r="J294" s="39"/>
      <c r="K294" s="39"/>
      <c r="L294" s="43"/>
      <c r="M294" s="227"/>
      <c r="N294" s="228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128</v>
      </c>
      <c r="AU294" s="16" t="s">
        <v>90</v>
      </c>
    </row>
    <row r="295" s="2" customFormat="1">
      <c r="A295" s="37"/>
      <c r="B295" s="38"/>
      <c r="C295" s="39"/>
      <c r="D295" s="224" t="s">
        <v>130</v>
      </c>
      <c r="E295" s="39"/>
      <c r="F295" s="229" t="s">
        <v>393</v>
      </c>
      <c r="G295" s="39"/>
      <c r="H295" s="39"/>
      <c r="I295" s="226"/>
      <c r="J295" s="39"/>
      <c r="K295" s="39"/>
      <c r="L295" s="43"/>
      <c r="M295" s="227"/>
      <c r="N295" s="228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130</v>
      </c>
      <c r="AU295" s="16" t="s">
        <v>90</v>
      </c>
    </row>
    <row r="296" s="2" customFormat="1">
      <c r="A296" s="37"/>
      <c r="B296" s="38"/>
      <c r="C296" s="39"/>
      <c r="D296" s="224" t="s">
        <v>256</v>
      </c>
      <c r="E296" s="39"/>
      <c r="F296" s="229" t="s">
        <v>394</v>
      </c>
      <c r="G296" s="39"/>
      <c r="H296" s="39"/>
      <c r="I296" s="226"/>
      <c r="J296" s="39"/>
      <c r="K296" s="39"/>
      <c r="L296" s="43"/>
      <c r="M296" s="227"/>
      <c r="N296" s="228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256</v>
      </c>
      <c r="AU296" s="16" t="s">
        <v>90</v>
      </c>
    </row>
    <row r="297" s="12" customFormat="1">
      <c r="A297" s="12"/>
      <c r="B297" s="230"/>
      <c r="C297" s="231"/>
      <c r="D297" s="224" t="s">
        <v>132</v>
      </c>
      <c r="E297" s="232" t="s">
        <v>1</v>
      </c>
      <c r="F297" s="233" t="s">
        <v>395</v>
      </c>
      <c r="G297" s="231"/>
      <c r="H297" s="234">
        <v>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40" t="s">
        <v>132</v>
      </c>
      <c r="AU297" s="240" t="s">
        <v>90</v>
      </c>
      <c r="AV297" s="12" t="s">
        <v>90</v>
      </c>
      <c r="AW297" s="12" t="s">
        <v>34</v>
      </c>
      <c r="AX297" s="12" t="s">
        <v>88</v>
      </c>
      <c r="AY297" s="240" t="s">
        <v>122</v>
      </c>
    </row>
    <row r="298" s="2" customFormat="1" ht="16.5" customHeight="1">
      <c r="A298" s="37"/>
      <c r="B298" s="38"/>
      <c r="C298" s="210" t="s">
        <v>396</v>
      </c>
      <c r="D298" s="210" t="s">
        <v>123</v>
      </c>
      <c r="E298" s="211" t="s">
        <v>397</v>
      </c>
      <c r="F298" s="212" t="s">
        <v>398</v>
      </c>
      <c r="G298" s="213" t="s">
        <v>253</v>
      </c>
      <c r="H298" s="214">
        <v>4</v>
      </c>
      <c r="I298" s="215"/>
      <c r="J298" s="216">
        <f>ROUND(I298*H298,2)</f>
        <v>0</v>
      </c>
      <c r="K298" s="217"/>
      <c r="L298" s="43"/>
      <c r="M298" s="218" t="s">
        <v>1</v>
      </c>
      <c r="N298" s="219" t="s">
        <v>45</v>
      </c>
      <c r="O298" s="90"/>
      <c r="P298" s="220">
        <f>O298*H298</f>
        <v>0</v>
      </c>
      <c r="Q298" s="220">
        <v>0</v>
      </c>
      <c r="R298" s="220">
        <f>Q298*H298</f>
        <v>0</v>
      </c>
      <c r="S298" s="220">
        <v>0</v>
      </c>
      <c r="T298" s="22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2" t="s">
        <v>121</v>
      </c>
      <c r="AT298" s="222" t="s">
        <v>123</v>
      </c>
      <c r="AU298" s="222" t="s">
        <v>90</v>
      </c>
      <c r="AY298" s="16" t="s">
        <v>122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6" t="s">
        <v>88</v>
      </c>
      <c r="BK298" s="223">
        <f>ROUND(I298*H298,2)</f>
        <v>0</v>
      </c>
      <c r="BL298" s="16" t="s">
        <v>121</v>
      </c>
      <c r="BM298" s="222" t="s">
        <v>399</v>
      </c>
    </row>
    <row r="299" s="2" customFormat="1">
      <c r="A299" s="37"/>
      <c r="B299" s="38"/>
      <c r="C299" s="39"/>
      <c r="D299" s="224" t="s">
        <v>128</v>
      </c>
      <c r="E299" s="39"/>
      <c r="F299" s="225" t="s">
        <v>398</v>
      </c>
      <c r="G299" s="39"/>
      <c r="H299" s="39"/>
      <c r="I299" s="226"/>
      <c r="J299" s="39"/>
      <c r="K299" s="39"/>
      <c r="L299" s="43"/>
      <c r="M299" s="227"/>
      <c r="N299" s="228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128</v>
      </c>
      <c r="AU299" s="16" t="s">
        <v>90</v>
      </c>
    </row>
    <row r="300" s="2" customFormat="1">
      <c r="A300" s="37"/>
      <c r="B300" s="38"/>
      <c r="C300" s="39"/>
      <c r="D300" s="224" t="s">
        <v>130</v>
      </c>
      <c r="E300" s="39"/>
      <c r="F300" s="229" t="s">
        <v>393</v>
      </c>
      <c r="G300" s="39"/>
      <c r="H300" s="39"/>
      <c r="I300" s="226"/>
      <c r="J300" s="39"/>
      <c r="K300" s="39"/>
      <c r="L300" s="43"/>
      <c r="M300" s="227"/>
      <c r="N300" s="228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130</v>
      </c>
      <c r="AU300" s="16" t="s">
        <v>90</v>
      </c>
    </row>
    <row r="301" s="2" customFormat="1">
      <c r="A301" s="37"/>
      <c r="B301" s="38"/>
      <c r="C301" s="39"/>
      <c r="D301" s="224" t="s">
        <v>256</v>
      </c>
      <c r="E301" s="39"/>
      <c r="F301" s="229" t="s">
        <v>400</v>
      </c>
      <c r="G301" s="39"/>
      <c r="H301" s="39"/>
      <c r="I301" s="226"/>
      <c r="J301" s="39"/>
      <c r="K301" s="39"/>
      <c r="L301" s="43"/>
      <c r="M301" s="227"/>
      <c r="N301" s="228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256</v>
      </c>
      <c r="AU301" s="16" t="s">
        <v>90</v>
      </c>
    </row>
    <row r="302" s="12" customFormat="1">
      <c r="A302" s="12"/>
      <c r="B302" s="230"/>
      <c r="C302" s="231"/>
      <c r="D302" s="224" t="s">
        <v>132</v>
      </c>
      <c r="E302" s="232" t="s">
        <v>1</v>
      </c>
      <c r="F302" s="233" t="s">
        <v>401</v>
      </c>
      <c r="G302" s="231"/>
      <c r="H302" s="234">
        <v>4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40" t="s">
        <v>132</v>
      </c>
      <c r="AU302" s="240" t="s">
        <v>90</v>
      </c>
      <c r="AV302" s="12" t="s">
        <v>90</v>
      </c>
      <c r="AW302" s="12" t="s">
        <v>34</v>
      </c>
      <c r="AX302" s="12" t="s">
        <v>88</v>
      </c>
      <c r="AY302" s="240" t="s">
        <v>122</v>
      </c>
    </row>
    <row r="303" s="2" customFormat="1" ht="16.5" customHeight="1">
      <c r="A303" s="37"/>
      <c r="B303" s="38"/>
      <c r="C303" s="210" t="s">
        <v>402</v>
      </c>
      <c r="D303" s="210" t="s">
        <v>123</v>
      </c>
      <c r="E303" s="211" t="s">
        <v>403</v>
      </c>
      <c r="F303" s="212" t="s">
        <v>404</v>
      </c>
      <c r="G303" s="213" t="s">
        <v>253</v>
      </c>
      <c r="H303" s="214">
        <v>2</v>
      </c>
      <c r="I303" s="215"/>
      <c r="J303" s="216">
        <f>ROUND(I303*H303,2)</f>
        <v>0</v>
      </c>
      <c r="K303" s="217"/>
      <c r="L303" s="43"/>
      <c r="M303" s="218" t="s">
        <v>1</v>
      </c>
      <c r="N303" s="219" t="s">
        <v>45</v>
      </c>
      <c r="O303" s="90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2" t="s">
        <v>121</v>
      </c>
      <c r="AT303" s="222" t="s">
        <v>123</v>
      </c>
      <c r="AU303" s="222" t="s">
        <v>90</v>
      </c>
      <c r="AY303" s="16" t="s">
        <v>122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6" t="s">
        <v>88</v>
      </c>
      <c r="BK303" s="223">
        <f>ROUND(I303*H303,2)</f>
        <v>0</v>
      </c>
      <c r="BL303" s="16" t="s">
        <v>121</v>
      </c>
      <c r="BM303" s="222" t="s">
        <v>405</v>
      </c>
    </row>
    <row r="304" s="2" customFormat="1">
      <c r="A304" s="37"/>
      <c r="B304" s="38"/>
      <c r="C304" s="39"/>
      <c r="D304" s="224" t="s">
        <v>128</v>
      </c>
      <c r="E304" s="39"/>
      <c r="F304" s="225" t="s">
        <v>404</v>
      </c>
      <c r="G304" s="39"/>
      <c r="H304" s="39"/>
      <c r="I304" s="226"/>
      <c r="J304" s="39"/>
      <c r="K304" s="39"/>
      <c r="L304" s="43"/>
      <c r="M304" s="227"/>
      <c r="N304" s="228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128</v>
      </c>
      <c r="AU304" s="16" t="s">
        <v>90</v>
      </c>
    </row>
    <row r="305" s="2" customFormat="1">
      <c r="A305" s="37"/>
      <c r="B305" s="38"/>
      <c r="C305" s="39"/>
      <c r="D305" s="224" t="s">
        <v>130</v>
      </c>
      <c r="E305" s="39"/>
      <c r="F305" s="229" t="s">
        <v>393</v>
      </c>
      <c r="G305" s="39"/>
      <c r="H305" s="39"/>
      <c r="I305" s="226"/>
      <c r="J305" s="39"/>
      <c r="K305" s="39"/>
      <c r="L305" s="43"/>
      <c r="M305" s="227"/>
      <c r="N305" s="228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130</v>
      </c>
      <c r="AU305" s="16" t="s">
        <v>90</v>
      </c>
    </row>
    <row r="306" s="2" customFormat="1">
      <c r="A306" s="37"/>
      <c r="B306" s="38"/>
      <c r="C306" s="39"/>
      <c r="D306" s="224" t="s">
        <v>256</v>
      </c>
      <c r="E306" s="39"/>
      <c r="F306" s="229" t="s">
        <v>406</v>
      </c>
      <c r="G306" s="39"/>
      <c r="H306" s="39"/>
      <c r="I306" s="226"/>
      <c r="J306" s="39"/>
      <c r="K306" s="39"/>
      <c r="L306" s="43"/>
      <c r="M306" s="227"/>
      <c r="N306" s="228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256</v>
      </c>
      <c r="AU306" s="16" t="s">
        <v>90</v>
      </c>
    </row>
    <row r="307" s="12" customFormat="1">
      <c r="A307" s="12"/>
      <c r="B307" s="230"/>
      <c r="C307" s="231"/>
      <c r="D307" s="224" t="s">
        <v>132</v>
      </c>
      <c r="E307" s="232" t="s">
        <v>1</v>
      </c>
      <c r="F307" s="233" t="s">
        <v>407</v>
      </c>
      <c r="G307" s="231"/>
      <c r="H307" s="234">
        <v>2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40" t="s">
        <v>132</v>
      </c>
      <c r="AU307" s="240" t="s">
        <v>90</v>
      </c>
      <c r="AV307" s="12" t="s">
        <v>90</v>
      </c>
      <c r="AW307" s="12" t="s">
        <v>34</v>
      </c>
      <c r="AX307" s="12" t="s">
        <v>88</v>
      </c>
      <c r="AY307" s="240" t="s">
        <v>122</v>
      </c>
    </row>
    <row r="308" s="2" customFormat="1" ht="16.5" customHeight="1">
      <c r="A308" s="37"/>
      <c r="B308" s="38"/>
      <c r="C308" s="210" t="s">
        <v>408</v>
      </c>
      <c r="D308" s="210" t="s">
        <v>123</v>
      </c>
      <c r="E308" s="211" t="s">
        <v>409</v>
      </c>
      <c r="F308" s="212" t="s">
        <v>410</v>
      </c>
      <c r="G308" s="213" t="s">
        <v>253</v>
      </c>
      <c r="H308" s="214">
        <v>1</v>
      </c>
      <c r="I308" s="215"/>
      <c r="J308" s="216">
        <f>ROUND(I308*H308,2)</f>
        <v>0</v>
      </c>
      <c r="K308" s="217"/>
      <c r="L308" s="43"/>
      <c r="M308" s="218" t="s">
        <v>1</v>
      </c>
      <c r="N308" s="219" t="s">
        <v>45</v>
      </c>
      <c r="O308" s="90"/>
      <c r="P308" s="220">
        <f>O308*H308</f>
        <v>0</v>
      </c>
      <c r="Q308" s="220">
        <v>0</v>
      </c>
      <c r="R308" s="220">
        <f>Q308*H308</f>
        <v>0</v>
      </c>
      <c r="S308" s="220">
        <v>0</v>
      </c>
      <c r="T308" s="22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2" t="s">
        <v>121</v>
      </c>
      <c r="AT308" s="222" t="s">
        <v>123</v>
      </c>
      <c r="AU308" s="222" t="s">
        <v>90</v>
      </c>
      <c r="AY308" s="16" t="s">
        <v>122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6" t="s">
        <v>88</v>
      </c>
      <c r="BK308" s="223">
        <f>ROUND(I308*H308,2)</f>
        <v>0</v>
      </c>
      <c r="BL308" s="16" t="s">
        <v>121</v>
      </c>
      <c r="BM308" s="222" t="s">
        <v>411</v>
      </c>
    </row>
    <row r="309" s="2" customFormat="1">
      <c r="A309" s="37"/>
      <c r="B309" s="38"/>
      <c r="C309" s="39"/>
      <c r="D309" s="224" t="s">
        <v>128</v>
      </c>
      <c r="E309" s="39"/>
      <c r="F309" s="225" t="s">
        <v>410</v>
      </c>
      <c r="G309" s="39"/>
      <c r="H309" s="39"/>
      <c r="I309" s="226"/>
      <c r="J309" s="39"/>
      <c r="K309" s="39"/>
      <c r="L309" s="43"/>
      <c r="M309" s="227"/>
      <c r="N309" s="228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128</v>
      </c>
      <c r="AU309" s="16" t="s">
        <v>90</v>
      </c>
    </row>
    <row r="310" s="2" customFormat="1">
      <c r="A310" s="37"/>
      <c r="B310" s="38"/>
      <c r="C310" s="39"/>
      <c r="D310" s="224" t="s">
        <v>130</v>
      </c>
      <c r="E310" s="39"/>
      <c r="F310" s="229" t="s">
        <v>412</v>
      </c>
      <c r="G310" s="39"/>
      <c r="H310" s="39"/>
      <c r="I310" s="226"/>
      <c r="J310" s="39"/>
      <c r="K310" s="39"/>
      <c r="L310" s="43"/>
      <c r="M310" s="227"/>
      <c r="N310" s="228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130</v>
      </c>
      <c r="AU310" s="16" t="s">
        <v>90</v>
      </c>
    </row>
    <row r="311" s="12" customFormat="1">
      <c r="A311" s="12"/>
      <c r="B311" s="230"/>
      <c r="C311" s="231"/>
      <c r="D311" s="224" t="s">
        <v>132</v>
      </c>
      <c r="E311" s="232" t="s">
        <v>1</v>
      </c>
      <c r="F311" s="233" t="s">
        <v>413</v>
      </c>
      <c r="G311" s="231"/>
      <c r="H311" s="234">
        <v>1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40" t="s">
        <v>132</v>
      </c>
      <c r="AU311" s="240" t="s">
        <v>90</v>
      </c>
      <c r="AV311" s="12" t="s">
        <v>90</v>
      </c>
      <c r="AW311" s="12" t="s">
        <v>34</v>
      </c>
      <c r="AX311" s="12" t="s">
        <v>88</v>
      </c>
      <c r="AY311" s="240" t="s">
        <v>122</v>
      </c>
    </row>
    <row r="312" s="11" customFormat="1" ht="25.92" customHeight="1">
      <c r="A312" s="11"/>
      <c r="B312" s="196"/>
      <c r="C312" s="197"/>
      <c r="D312" s="198" t="s">
        <v>79</v>
      </c>
      <c r="E312" s="199" t="s">
        <v>414</v>
      </c>
      <c r="F312" s="199" t="s">
        <v>415</v>
      </c>
      <c r="G312" s="197"/>
      <c r="H312" s="197"/>
      <c r="I312" s="200"/>
      <c r="J312" s="201">
        <f>BK312</f>
        <v>0</v>
      </c>
      <c r="K312" s="197"/>
      <c r="L312" s="202"/>
      <c r="M312" s="203"/>
      <c r="N312" s="204"/>
      <c r="O312" s="204"/>
      <c r="P312" s="205">
        <f>P313</f>
        <v>0</v>
      </c>
      <c r="Q312" s="204"/>
      <c r="R312" s="205">
        <f>R313</f>
        <v>0</v>
      </c>
      <c r="S312" s="204"/>
      <c r="T312" s="206">
        <f>T313</f>
        <v>0</v>
      </c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R312" s="207" t="s">
        <v>90</v>
      </c>
      <c r="AT312" s="208" t="s">
        <v>79</v>
      </c>
      <c r="AU312" s="208" t="s">
        <v>80</v>
      </c>
      <c r="AY312" s="207" t="s">
        <v>122</v>
      </c>
      <c r="BK312" s="209">
        <f>BK313</f>
        <v>0</v>
      </c>
    </row>
    <row r="313" s="11" customFormat="1" ht="22.8" customHeight="1">
      <c r="A313" s="11"/>
      <c r="B313" s="196"/>
      <c r="C313" s="197"/>
      <c r="D313" s="198" t="s">
        <v>79</v>
      </c>
      <c r="E313" s="250" t="s">
        <v>416</v>
      </c>
      <c r="F313" s="250" t="s">
        <v>417</v>
      </c>
      <c r="G313" s="197"/>
      <c r="H313" s="197"/>
      <c r="I313" s="200"/>
      <c r="J313" s="251">
        <f>BK313</f>
        <v>0</v>
      </c>
      <c r="K313" s="197"/>
      <c r="L313" s="202"/>
      <c r="M313" s="203"/>
      <c r="N313" s="204"/>
      <c r="O313" s="204"/>
      <c r="P313" s="205">
        <f>SUM(P314:P317)</f>
        <v>0</v>
      </c>
      <c r="Q313" s="204"/>
      <c r="R313" s="205">
        <f>SUM(R314:R317)</f>
        <v>0</v>
      </c>
      <c r="S313" s="204"/>
      <c r="T313" s="206">
        <f>SUM(T314:T317)</f>
        <v>0</v>
      </c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R313" s="207" t="s">
        <v>90</v>
      </c>
      <c r="AT313" s="208" t="s">
        <v>79</v>
      </c>
      <c r="AU313" s="208" t="s">
        <v>88</v>
      </c>
      <c r="AY313" s="207" t="s">
        <v>122</v>
      </c>
      <c r="BK313" s="209">
        <f>SUM(BK314:BK317)</f>
        <v>0</v>
      </c>
    </row>
    <row r="314" s="2" customFormat="1" ht="16.5" customHeight="1">
      <c r="A314" s="37"/>
      <c r="B314" s="38"/>
      <c r="C314" s="210" t="s">
        <v>418</v>
      </c>
      <c r="D314" s="210" t="s">
        <v>123</v>
      </c>
      <c r="E314" s="211" t="s">
        <v>419</v>
      </c>
      <c r="F314" s="212" t="s">
        <v>420</v>
      </c>
      <c r="G314" s="213" t="s">
        <v>239</v>
      </c>
      <c r="H314" s="214">
        <v>7</v>
      </c>
      <c r="I314" s="215"/>
      <c r="J314" s="216">
        <f>ROUND(I314*H314,2)</f>
        <v>0</v>
      </c>
      <c r="K314" s="217"/>
      <c r="L314" s="43"/>
      <c r="M314" s="218" t="s">
        <v>1</v>
      </c>
      <c r="N314" s="219" t="s">
        <v>45</v>
      </c>
      <c r="O314" s="90"/>
      <c r="P314" s="220">
        <f>O314*H314</f>
        <v>0</v>
      </c>
      <c r="Q314" s="220">
        <v>0</v>
      </c>
      <c r="R314" s="220">
        <f>Q314*H314</f>
        <v>0</v>
      </c>
      <c r="S314" s="220">
        <v>0</v>
      </c>
      <c r="T314" s="22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2" t="s">
        <v>273</v>
      </c>
      <c r="AT314" s="222" t="s">
        <v>123</v>
      </c>
      <c r="AU314" s="222" t="s">
        <v>90</v>
      </c>
      <c r="AY314" s="16" t="s">
        <v>122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6" t="s">
        <v>88</v>
      </c>
      <c r="BK314" s="223">
        <f>ROUND(I314*H314,2)</f>
        <v>0</v>
      </c>
      <c r="BL314" s="16" t="s">
        <v>273</v>
      </c>
      <c r="BM314" s="222" t="s">
        <v>421</v>
      </c>
    </row>
    <row r="315" s="2" customFormat="1">
      <c r="A315" s="37"/>
      <c r="B315" s="38"/>
      <c r="C315" s="39"/>
      <c r="D315" s="224" t="s">
        <v>128</v>
      </c>
      <c r="E315" s="39"/>
      <c r="F315" s="225" t="s">
        <v>420</v>
      </c>
      <c r="G315" s="39"/>
      <c r="H315" s="39"/>
      <c r="I315" s="226"/>
      <c r="J315" s="39"/>
      <c r="K315" s="39"/>
      <c r="L315" s="43"/>
      <c r="M315" s="227"/>
      <c r="N315" s="228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128</v>
      </c>
      <c r="AU315" s="16" t="s">
        <v>90</v>
      </c>
    </row>
    <row r="316" s="2" customFormat="1">
      <c r="A316" s="37"/>
      <c r="B316" s="38"/>
      <c r="C316" s="39"/>
      <c r="D316" s="224" t="s">
        <v>130</v>
      </c>
      <c r="E316" s="39"/>
      <c r="F316" s="229" t="s">
        <v>422</v>
      </c>
      <c r="G316" s="39"/>
      <c r="H316" s="39"/>
      <c r="I316" s="226"/>
      <c r="J316" s="39"/>
      <c r="K316" s="39"/>
      <c r="L316" s="43"/>
      <c r="M316" s="227"/>
      <c r="N316" s="228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130</v>
      </c>
      <c r="AU316" s="16" t="s">
        <v>90</v>
      </c>
    </row>
    <row r="317" s="12" customFormat="1">
      <c r="A317" s="12"/>
      <c r="B317" s="230"/>
      <c r="C317" s="231"/>
      <c r="D317" s="224" t="s">
        <v>132</v>
      </c>
      <c r="E317" s="232" t="s">
        <v>1</v>
      </c>
      <c r="F317" s="233" t="s">
        <v>423</v>
      </c>
      <c r="G317" s="231"/>
      <c r="H317" s="234">
        <v>7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40" t="s">
        <v>132</v>
      </c>
      <c r="AU317" s="240" t="s">
        <v>90</v>
      </c>
      <c r="AV317" s="12" t="s">
        <v>90</v>
      </c>
      <c r="AW317" s="12" t="s">
        <v>34</v>
      </c>
      <c r="AX317" s="12" t="s">
        <v>88</v>
      </c>
      <c r="AY317" s="240" t="s">
        <v>122</v>
      </c>
    </row>
    <row r="318" s="11" customFormat="1" ht="25.92" customHeight="1">
      <c r="A318" s="11"/>
      <c r="B318" s="196"/>
      <c r="C318" s="197"/>
      <c r="D318" s="198" t="s">
        <v>79</v>
      </c>
      <c r="E318" s="199" t="s">
        <v>119</v>
      </c>
      <c r="F318" s="199" t="s">
        <v>120</v>
      </c>
      <c r="G318" s="197"/>
      <c r="H318" s="197"/>
      <c r="I318" s="200"/>
      <c r="J318" s="201">
        <f>BK318</f>
        <v>0</v>
      </c>
      <c r="K318" s="197"/>
      <c r="L318" s="202"/>
      <c r="M318" s="203"/>
      <c r="N318" s="204"/>
      <c r="O318" s="204"/>
      <c r="P318" s="205">
        <f>SUM(P319:P331)</f>
        <v>0</v>
      </c>
      <c r="Q318" s="204"/>
      <c r="R318" s="205">
        <f>SUM(R319:R331)</f>
        <v>0</v>
      </c>
      <c r="S318" s="204"/>
      <c r="T318" s="206">
        <f>SUM(T319:T331)</f>
        <v>0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R318" s="207" t="s">
        <v>121</v>
      </c>
      <c r="AT318" s="208" t="s">
        <v>79</v>
      </c>
      <c r="AU318" s="208" t="s">
        <v>80</v>
      </c>
      <c r="AY318" s="207" t="s">
        <v>122</v>
      </c>
      <c r="BK318" s="209">
        <f>SUM(BK319:BK331)</f>
        <v>0</v>
      </c>
    </row>
    <row r="319" s="2" customFormat="1" ht="21.75" customHeight="1">
      <c r="A319" s="37"/>
      <c r="B319" s="38"/>
      <c r="C319" s="210" t="s">
        <v>424</v>
      </c>
      <c r="D319" s="210" t="s">
        <v>123</v>
      </c>
      <c r="E319" s="211" t="s">
        <v>425</v>
      </c>
      <c r="F319" s="212" t="s">
        <v>426</v>
      </c>
      <c r="G319" s="213" t="s">
        <v>427</v>
      </c>
      <c r="H319" s="214">
        <v>8.8130000000000006</v>
      </c>
      <c r="I319" s="215"/>
      <c r="J319" s="216">
        <f>ROUND(I319*H319,2)</f>
        <v>0</v>
      </c>
      <c r="K319" s="217"/>
      <c r="L319" s="43"/>
      <c r="M319" s="218" t="s">
        <v>1</v>
      </c>
      <c r="N319" s="219" t="s">
        <v>45</v>
      </c>
      <c r="O319" s="90"/>
      <c r="P319" s="220">
        <f>O319*H319</f>
        <v>0</v>
      </c>
      <c r="Q319" s="220">
        <v>0</v>
      </c>
      <c r="R319" s="220">
        <f>Q319*H319</f>
        <v>0</v>
      </c>
      <c r="S319" s="220">
        <v>0</v>
      </c>
      <c r="T319" s="22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2" t="s">
        <v>136</v>
      </c>
      <c r="AT319" s="222" t="s">
        <v>123</v>
      </c>
      <c r="AU319" s="222" t="s">
        <v>88</v>
      </c>
      <c r="AY319" s="16" t="s">
        <v>122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6" t="s">
        <v>88</v>
      </c>
      <c r="BK319" s="223">
        <f>ROUND(I319*H319,2)</f>
        <v>0</v>
      </c>
      <c r="BL319" s="16" t="s">
        <v>136</v>
      </c>
      <c r="BM319" s="222" t="s">
        <v>428</v>
      </c>
    </row>
    <row r="320" s="2" customFormat="1">
      <c r="A320" s="37"/>
      <c r="B320" s="38"/>
      <c r="C320" s="39"/>
      <c r="D320" s="224" t="s">
        <v>128</v>
      </c>
      <c r="E320" s="39"/>
      <c r="F320" s="225" t="s">
        <v>426</v>
      </c>
      <c r="G320" s="39"/>
      <c r="H320" s="39"/>
      <c r="I320" s="226"/>
      <c r="J320" s="39"/>
      <c r="K320" s="39"/>
      <c r="L320" s="43"/>
      <c r="M320" s="227"/>
      <c r="N320" s="228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128</v>
      </c>
      <c r="AU320" s="16" t="s">
        <v>88</v>
      </c>
    </row>
    <row r="321" s="2" customFormat="1">
      <c r="A321" s="37"/>
      <c r="B321" s="38"/>
      <c r="C321" s="39"/>
      <c r="D321" s="224" t="s">
        <v>130</v>
      </c>
      <c r="E321" s="39"/>
      <c r="F321" s="229" t="s">
        <v>429</v>
      </c>
      <c r="G321" s="39"/>
      <c r="H321" s="39"/>
      <c r="I321" s="226"/>
      <c r="J321" s="39"/>
      <c r="K321" s="39"/>
      <c r="L321" s="43"/>
      <c r="M321" s="227"/>
      <c r="N321" s="228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130</v>
      </c>
      <c r="AU321" s="16" t="s">
        <v>88</v>
      </c>
    </row>
    <row r="322" s="12" customFormat="1">
      <c r="A322" s="12"/>
      <c r="B322" s="230"/>
      <c r="C322" s="231"/>
      <c r="D322" s="224" t="s">
        <v>132</v>
      </c>
      <c r="E322" s="232" t="s">
        <v>1</v>
      </c>
      <c r="F322" s="233" t="s">
        <v>430</v>
      </c>
      <c r="G322" s="231"/>
      <c r="H322" s="234">
        <v>8.8130000000000006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40" t="s">
        <v>132</v>
      </c>
      <c r="AU322" s="240" t="s">
        <v>88</v>
      </c>
      <c r="AV322" s="12" t="s">
        <v>90</v>
      </c>
      <c r="AW322" s="12" t="s">
        <v>34</v>
      </c>
      <c r="AX322" s="12" t="s">
        <v>80</v>
      </c>
      <c r="AY322" s="240" t="s">
        <v>122</v>
      </c>
    </row>
    <row r="323" s="2" customFormat="1" ht="24.15" customHeight="1">
      <c r="A323" s="37"/>
      <c r="B323" s="38"/>
      <c r="C323" s="210" t="s">
        <v>431</v>
      </c>
      <c r="D323" s="210" t="s">
        <v>123</v>
      </c>
      <c r="E323" s="211" t="s">
        <v>432</v>
      </c>
      <c r="F323" s="212" t="s">
        <v>433</v>
      </c>
      <c r="G323" s="213" t="s">
        <v>427</v>
      </c>
      <c r="H323" s="214">
        <v>565.87199999999996</v>
      </c>
      <c r="I323" s="215"/>
      <c r="J323" s="216">
        <f>ROUND(I323*H323,2)</f>
        <v>0</v>
      </c>
      <c r="K323" s="217"/>
      <c r="L323" s="43"/>
      <c r="M323" s="218" t="s">
        <v>1</v>
      </c>
      <c r="N323" s="219" t="s">
        <v>45</v>
      </c>
      <c r="O323" s="90"/>
      <c r="P323" s="220">
        <f>O323*H323</f>
        <v>0</v>
      </c>
      <c r="Q323" s="220">
        <v>0</v>
      </c>
      <c r="R323" s="220">
        <f>Q323*H323</f>
        <v>0</v>
      </c>
      <c r="S323" s="220">
        <v>0</v>
      </c>
      <c r="T323" s="22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2" t="s">
        <v>136</v>
      </c>
      <c r="AT323" s="222" t="s">
        <v>123</v>
      </c>
      <c r="AU323" s="222" t="s">
        <v>88</v>
      </c>
      <c r="AY323" s="16" t="s">
        <v>122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16" t="s">
        <v>88</v>
      </c>
      <c r="BK323" s="223">
        <f>ROUND(I323*H323,2)</f>
        <v>0</v>
      </c>
      <c r="BL323" s="16" t="s">
        <v>136</v>
      </c>
      <c r="BM323" s="222" t="s">
        <v>434</v>
      </c>
    </row>
    <row r="324" s="2" customFormat="1">
      <c r="A324" s="37"/>
      <c r="B324" s="38"/>
      <c r="C324" s="39"/>
      <c r="D324" s="224" t="s">
        <v>128</v>
      </c>
      <c r="E324" s="39"/>
      <c r="F324" s="225" t="s">
        <v>435</v>
      </c>
      <c r="G324" s="39"/>
      <c r="H324" s="39"/>
      <c r="I324" s="226"/>
      <c r="J324" s="39"/>
      <c r="K324" s="39"/>
      <c r="L324" s="43"/>
      <c r="M324" s="227"/>
      <c r="N324" s="228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128</v>
      </c>
      <c r="AU324" s="16" t="s">
        <v>88</v>
      </c>
    </row>
    <row r="325" s="2" customFormat="1">
      <c r="A325" s="37"/>
      <c r="B325" s="38"/>
      <c r="C325" s="39"/>
      <c r="D325" s="224" t="s">
        <v>130</v>
      </c>
      <c r="E325" s="39"/>
      <c r="F325" s="229" t="s">
        <v>429</v>
      </c>
      <c r="G325" s="39"/>
      <c r="H325" s="39"/>
      <c r="I325" s="226"/>
      <c r="J325" s="39"/>
      <c r="K325" s="39"/>
      <c r="L325" s="43"/>
      <c r="M325" s="227"/>
      <c r="N325" s="228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130</v>
      </c>
      <c r="AU325" s="16" t="s">
        <v>88</v>
      </c>
    </row>
    <row r="326" s="12" customFormat="1">
      <c r="A326" s="12"/>
      <c r="B326" s="230"/>
      <c r="C326" s="231"/>
      <c r="D326" s="224" t="s">
        <v>132</v>
      </c>
      <c r="E326" s="232" t="s">
        <v>1</v>
      </c>
      <c r="F326" s="233" t="s">
        <v>436</v>
      </c>
      <c r="G326" s="231"/>
      <c r="H326" s="234">
        <v>564.43200000000002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40" t="s">
        <v>132</v>
      </c>
      <c r="AU326" s="240" t="s">
        <v>88</v>
      </c>
      <c r="AV326" s="12" t="s">
        <v>90</v>
      </c>
      <c r="AW326" s="12" t="s">
        <v>34</v>
      </c>
      <c r="AX326" s="12" t="s">
        <v>80</v>
      </c>
      <c r="AY326" s="240" t="s">
        <v>122</v>
      </c>
    </row>
    <row r="327" s="12" customFormat="1">
      <c r="A327" s="12"/>
      <c r="B327" s="230"/>
      <c r="C327" s="231"/>
      <c r="D327" s="224" t="s">
        <v>132</v>
      </c>
      <c r="E327" s="232" t="s">
        <v>1</v>
      </c>
      <c r="F327" s="233" t="s">
        <v>437</v>
      </c>
      <c r="G327" s="231"/>
      <c r="H327" s="234">
        <v>1.44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40" t="s">
        <v>132</v>
      </c>
      <c r="AU327" s="240" t="s">
        <v>88</v>
      </c>
      <c r="AV327" s="12" t="s">
        <v>90</v>
      </c>
      <c r="AW327" s="12" t="s">
        <v>34</v>
      </c>
      <c r="AX327" s="12" t="s">
        <v>80</v>
      </c>
      <c r="AY327" s="240" t="s">
        <v>122</v>
      </c>
    </row>
    <row r="328" s="2" customFormat="1" ht="24.15" customHeight="1">
      <c r="A328" s="37"/>
      <c r="B328" s="38"/>
      <c r="C328" s="210" t="s">
        <v>438</v>
      </c>
      <c r="D328" s="210" t="s">
        <v>123</v>
      </c>
      <c r="E328" s="211" t="s">
        <v>439</v>
      </c>
      <c r="F328" s="212" t="s">
        <v>433</v>
      </c>
      <c r="G328" s="213" t="s">
        <v>427</v>
      </c>
      <c r="H328" s="214">
        <v>423</v>
      </c>
      <c r="I328" s="215"/>
      <c r="J328" s="216">
        <f>ROUND(I328*H328,2)</f>
        <v>0</v>
      </c>
      <c r="K328" s="217"/>
      <c r="L328" s="43"/>
      <c r="M328" s="218" t="s">
        <v>1</v>
      </c>
      <c r="N328" s="219" t="s">
        <v>45</v>
      </c>
      <c r="O328" s="90"/>
      <c r="P328" s="220">
        <f>O328*H328</f>
        <v>0</v>
      </c>
      <c r="Q328" s="220">
        <v>0</v>
      </c>
      <c r="R328" s="220">
        <f>Q328*H328</f>
        <v>0</v>
      </c>
      <c r="S328" s="220">
        <v>0</v>
      </c>
      <c r="T328" s="22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2" t="s">
        <v>136</v>
      </c>
      <c r="AT328" s="222" t="s">
        <v>123</v>
      </c>
      <c r="AU328" s="222" t="s">
        <v>88</v>
      </c>
      <c r="AY328" s="16" t="s">
        <v>122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16" t="s">
        <v>88</v>
      </c>
      <c r="BK328" s="223">
        <f>ROUND(I328*H328,2)</f>
        <v>0</v>
      </c>
      <c r="BL328" s="16" t="s">
        <v>136</v>
      </c>
      <c r="BM328" s="222" t="s">
        <v>440</v>
      </c>
    </row>
    <row r="329" s="2" customFormat="1">
      <c r="A329" s="37"/>
      <c r="B329" s="38"/>
      <c r="C329" s="39"/>
      <c r="D329" s="224" t="s">
        <v>128</v>
      </c>
      <c r="E329" s="39"/>
      <c r="F329" s="225" t="s">
        <v>441</v>
      </c>
      <c r="G329" s="39"/>
      <c r="H329" s="39"/>
      <c r="I329" s="226"/>
      <c r="J329" s="39"/>
      <c r="K329" s="39"/>
      <c r="L329" s="43"/>
      <c r="M329" s="227"/>
      <c r="N329" s="228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128</v>
      </c>
      <c r="AU329" s="16" t="s">
        <v>88</v>
      </c>
    </row>
    <row r="330" s="2" customFormat="1">
      <c r="A330" s="37"/>
      <c r="B330" s="38"/>
      <c r="C330" s="39"/>
      <c r="D330" s="224" t="s">
        <v>130</v>
      </c>
      <c r="E330" s="39"/>
      <c r="F330" s="229" t="s">
        <v>442</v>
      </c>
      <c r="G330" s="39"/>
      <c r="H330" s="39"/>
      <c r="I330" s="226"/>
      <c r="J330" s="39"/>
      <c r="K330" s="39"/>
      <c r="L330" s="43"/>
      <c r="M330" s="227"/>
      <c r="N330" s="228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130</v>
      </c>
      <c r="AU330" s="16" t="s">
        <v>88</v>
      </c>
    </row>
    <row r="331" s="12" customFormat="1">
      <c r="A331" s="12"/>
      <c r="B331" s="230"/>
      <c r="C331" s="231"/>
      <c r="D331" s="224" t="s">
        <v>132</v>
      </c>
      <c r="E331" s="232" t="s">
        <v>1</v>
      </c>
      <c r="F331" s="233" t="s">
        <v>443</v>
      </c>
      <c r="G331" s="231"/>
      <c r="H331" s="234">
        <v>423</v>
      </c>
      <c r="I331" s="235"/>
      <c r="J331" s="231"/>
      <c r="K331" s="231"/>
      <c r="L331" s="236"/>
      <c r="M331" s="241"/>
      <c r="N331" s="242"/>
      <c r="O331" s="242"/>
      <c r="P331" s="242"/>
      <c r="Q331" s="242"/>
      <c r="R331" s="242"/>
      <c r="S331" s="242"/>
      <c r="T331" s="243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40" t="s">
        <v>132</v>
      </c>
      <c r="AU331" s="240" t="s">
        <v>88</v>
      </c>
      <c r="AV331" s="12" t="s">
        <v>90</v>
      </c>
      <c r="AW331" s="12" t="s">
        <v>34</v>
      </c>
      <c r="AX331" s="12" t="s">
        <v>80</v>
      </c>
      <c r="AY331" s="240" t="s">
        <v>122</v>
      </c>
    </row>
    <row r="332" s="2" customFormat="1" ht="6.96" customHeight="1">
      <c r="A332" s="37"/>
      <c r="B332" s="65"/>
      <c r="C332" s="66"/>
      <c r="D332" s="66"/>
      <c r="E332" s="66"/>
      <c r="F332" s="66"/>
      <c r="G332" s="66"/>
      <c r="H332" s="66"/>
      <c r="I332" s="66"/>
      <c r="J332" s="66"/>
      <c r="K332" s="66"/>
      <c r="L332" s="43"/>
      <c r="M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</row>
  </sheetData>
  <sheetProtection sheet="1" autoFilter="0" formatColumns="0" formatRows="0" objects="1" scenarios="1" spinCount="100000" saltValue="4DHSjkBUrlEKdAy3S471HNoDdULUpnjGm0grF/S7TRb8jotA1wz8ag1pN586rDK4veptCXRHY3oR8AMNzZg49A==" hashValue="xL+ag35QvleOR60RHk312Xk5Q0cnXdANjF1br5xHUQfsE1LpX/trzTBIeX8VPQ7PLE+Cm60TRGEGbHhUEHdrKQ==" algorithmName="SHA-512" password="CC35"/>
  <autoFilter ref="C124:K33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97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Úprava a rozšíření parkoviště ulice Karlova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444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33</v>
      </c>
      <c r="G12" s="37"/>
      <c r="H12" s="37"/>
      <c r="I12" s="139" t="s">
        <v>22</v>
      </c>
      <c r="J12" s="143" t="str">
        <f>'Rekapitulace stavby'!AN8</f>
        <v>4. 5. 2023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445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36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37</v>
      </c>
      <c r="F24" s="37"/>
      <c r="G24" s="37"/>
      <c r="H24" s="37"/>
      <c r="I24" s="139" t="s">
        <v>28</v>
      </c>
      <c r="J24" s="142" t="s">
        <v>38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ROUND((SUM(BE124:BE261)),  2)</f>
        <v>0</v>
      </c>
      <c r="G33" s="37"/>
      <c r="H33" s="37"/>
      <c r="I33" s="154">
        <v>0.20999999999999999</v>
      </c>
      <c r="J33" s="153">
        <f>ROUND(((SUM(BE124:BE261))*I33),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ROUND((SUM(BF124:BF261)),  2)</f>
        <v>0</v>
      </c>
      <c r="G34" s="37"/>
      <c r="H34" s="37"/>
      <c r="I34" s="154">
        <v>0.14999999999999999</v>
      </c>
      <c r="J34" s="153">
        <f>ROUND(((SUM(BF124:BF261))*I34),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ROUND((SUM(BG124:BG261)),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ROUND((SUM(BH124:BH261)),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ROUND((SUM(BI124:BI261)),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Úprava a rozšíření parkoviště ulice Karlova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401 - Elektroinstalace - VOS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Varnsdorf</v>
      </c>
      <c r="G91" s="39"/>
      <c r="H91" s="39"/>
      <c r="I91" s="31" t="s">
        <v>32</v>
      </c>
      <c r="J91" s="35" t="str">
        <f>E21</f>
        <v>Petr Aschenbrenner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FORVIA CZ,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8"/>
      <c r="C97" s="179"/>
      <c r="D97" s="180" t="s">
        <v>166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3" customFormat="1" ht="19.92" customHeight="1">
      <c r="A98" s="13"/>
      <c r="B98" s="244"/>
      <c r="C98" s="245"/>
      <c r="D98" s="246" t="s">
        <v>167</v>
      </c>
      <c r="E98" s="247"/>
      <c r="F98" s="247"/>
      <c r="G98" s="247"/>
      <c r="H98" s="247"/>
      <c r="I98" s="247"/>
      <c r="J98" s="248">
        <f>J126</f>
        <v>0</v>
      </c>
      <c r="K98" s="245"/>
      <c r="L98" s="249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="13" customFormat="1" ht="19.92" customHeight="1">
      <c r="A99" s="13"/>
      <c r="B99" s="244"/>
      <c r="C99" s="245"/>
      <c r="D99" s="246" t="s">
        <v>168</v>
      </c>
      <c r="E99" s="247"/>
      <c r="F99" s="247"/>
      <c r="G99" s="247"/>
      <c r="H99" s="247"/>
      <c r="I99" s="247"/>
      <c r="J99" s="248">
        <f>J136</f>
        <v>0</v>
      </c>
      <c r="K99" s="245"/>
      <c r="L99" s="249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="9" customFormat="1" ht="24.96" customHeight="1">
      <c r="A100" s="9"/>
      <c r="B100" s="178"/>
      <c r="C100" s="179"/>
      <c r="D100" s="180" t="s">
        <v>172</v>
      </c>
      <c r="E100" s="181"/>
      <c r="F100" s="181"/>
      <c r="G100" s="181"/>
      <c r="H100" s="181"/>
      <c r="I100" s="181"/>
      <c r="J100" s="182">
        <f>J141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3" customFormat="1" ht="19.92" customHeight="1">
      <c r="A101" s="13"/>
      <c r="B101" s="244"/>
      <c r="C101" s="245"/>
      <c r="D101" s="246" t="s">
        <v>446</v>
      </c>
      <c r="E101" s="247"/>
      <c r="F101" s="247"/>
      <c r="G101" s="247"/>
      <c r="H101" s="247"/>
      <c r="I101" s="247"/>
      <c r="J101" s="248">
        <f>J142</f>
        <v>0</v>
      </c>
      <c r="K101" s="245"/>
      <c r="L101" s="249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="13" customFormat="1" ht="19.92" customHeight="1">
      <c r="A102" s="13"/>
      <c r="B102" s="244"/>
      <c r="C102" s="245"/>
      <c r="D102" s="246" t="s">
        <v>447</v>
      </c>
      <c r="E102" s="247"/>
      <c r="F102" s="247"/>
      <c r="G102" s="247"/>
      <c r="H102" s="247"/>
      <c r="I102" s="247"/>
      <c r="J102" s="248">
        <f>J200</f>
        <v>0</v>
      </c>
      <c r="K102" s="245"/>
      <c r="L102" s="249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="13" customFormat="1" ht="19.92" customHeight="1">
      <c r="A103" s="13"/>
      <c r="B103" s="244"/>
      <c r="C103" s="245"/>
      <c r="D103" s="246" t="s">
        <v>448</v>
      </c>
      <c r="E103" s="247"/>
      <c r="F103" s="247"/>
      <c r="G103" s="247"/>
      <c r="H103" s="247"/>
      <c r="I103" s="247"/>
      <c r="J103" s="248">
        <f>J230</f>
        <v>0</v>
      </c>
      <c r="K103" s="245"/>
      <c r="L103" s="249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="9" customFormat="1" ht="24.96" customHeight="1">
      <c r="A104" s="9"/>
      <c r="B104" s="178"/>
      <c r="C104" s="179"/>
      <c r="D104" s="180" t="s">
        <v>105</v>
      </c>
      <c r="E104" s="181"/>
      <c r="F104" s="181"/>
      <c r="G104" s="181"/>
      <c r="H104" s="181"/>
      <c r="I104" s="181"/>
      <c r="J104" s="182">
        <f>J248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Úprava a rozšíření parkoviště ulice Karlova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401 - Elektroinstalace - VOS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4. 5. 2023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Město Varnsdorf</v>
      </c>
      <c r="G120" s="39"/>
      <c r="H120" s="39"/>
      <c r="I120" s="31" t="s">
        <v>32</v>
      </c>
      <c r="J120" s="35" t="str">
        <f>E21</f>
        <v>Petr Aschenbrenner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31" t="s">
        <v>35</v>
      </c>
      <c r="J121" s="35" t="str">
        <f>E24</f>
        <v>FORVIA CZ, s.r.o.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0" customFormat="1" ht="29.28" customHeight="1">
      <c r="A123" s="184"/>
      <c r="B123" s="185"/>
      <c r="C123" s="186" t="s">
        <v>107</v>
      </c>
      <c r="D123" s="187" t="s">
        <v>65</v>
      </c>
      <c r="E123" s="187" t="s">
        <v>61</v>
      </c>
      <c r="F123" s="187" t="s">
        <v>62</v>
      </c>
      <c r="G123" s="187" t="s">
        <v>108</v>
      </c>
      <c r="H123" s="187" t="s">
        <v>109</v>
      </c>
      <c r="I123" s="187" t="s">
        <v>110</v>
      </c>
      <c r="J123" s="188" t="s">
        <v>102</v>
      </c>
      <c r="K123" s="189" t="s">
        <v>111</v>
      </c>
      <c r="L123" s="190"/>
      <c r="M123" s="99" t="s">
        <v>1</v>
      </c>
      <c r="N123" s="100" t="s">
        <v>44</v>
      </c>
      <c r="O123" s="100" t="s">
        <v>112</v>
      </c>
      <c r="P123" s="100" t="s">
        <v>113</v>
      </c>
      <c r="Q123" s="100" t="s">
        <v>114</v>
      </c>
      <c r="R123" s="100" t="s">
        <v>115</v>
      </c>
      <c r="S123" s="100" t="s">
        <v>116</v>
      </c>
      <c r="T123" s="101" t="s">
        <v>117</v>
      </c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</row>
    <row r="124" s="2" customFormat="1" ht="22.8" customHeight="1">
      <c r="A124" s="37"/>
      <c r="B124" s="38"/>
      <c r="C124" s="106" t="s">
        <v>118</v>
      </c>
      <c r="D124" s="39"/>
      <c r="E124" s="39"/>
      <c r="F124" s="39"/>
      <c r="G124" s="39"/>
      <c r="H124" s="39"/>
      <c r="I124" s="39"/>
      <c r="J124" s="191">
        <f>BK124</f>
        <v>0</v>
      </c>
      <c r="K124" s="39"/>
      <c r="L124" s="43"/>
      <c r="M124" s="102"/>
      <c r="N124" s="192"/>
      <c r="O124" s="103"/>
      <c r="P124" s="193">
        <f>P125+P141+P248</f>
        <v>0</v>
      </c>
      <c r="Q124" s="103"/>
      <c r="R124" s="193">
        <f>R125+R141+R248</f>
        <v>0</v>
      </c>
      <c r="S124" s="103"/>
      <c r="T124" s="194">
        <f>T125+T141+T248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79</v>
      </c>
      <c r="AU124" s="16" t="s">
        <v>104</v>
      </c>
      <c r="BK124" s="195">
        <f>BK125+BK141+BK248</f>
        <v>0</v>
      </c>
    </row>
    <row r="125" s="11" customFormat="1" ht="25.92" customHeight="1">
      <c r="A125" s="11"/>
      <c r="B125" s="196"/>
      <c r="C125" s="197"/>
      <c r="D125" s="198" t="s">
        <v>79</v>
      </c>
      <c r="E125" s="199" t="s">
        <v>174</v>
      </c>
      <c r="F125" s="199" t="s">
        <v>175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P126+P136</f>
        <v>0</v>
      </c>
      <c r="Q125" s="204"/>
      <c r="R125" s="205">
        <f>R126+R136</f>
        <v>0</v>
      </c>
      <c r="S125" s="204"/>
      <c r="T125" s="206">
        <f>T126+T136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7" t="s">
        <v>88</v>
      </c>
      <c r="AT125" s="208" t="s">
        <v>79</v>
      </c>
      <c r="AU125" s="208" t="s">
        <v>80</v>
      </c>
      <c r="AY125" s="207" t="s">
        <v>122</v>
      </c>
      <c r="BK125" s="209">
        <f>BK126+BK136</f>
        <v>0</v>
      </c>
    </row>
    <row r="126" s="11" customFormat="1" ht="22.8" customHeight="1">
      <c r="A126" s="11"/>
      <c r="B126" s="196"/>
      <c r="C126" s="197"/>
      <c r="D126" s="198" t="s">
        <v>79</v>
      </c>
      <c r="E126" s="250" t="s">
        <v>88</v>
      </c>
      <c r="F126" s="250" t="s">
        <v>176</v>
      </c>
      <c r="G126" s="197"/>
      <c r="H126" s="197"/>
      <c r="I126" s="200"/>
      <c r="J126" s="251">
        <f>BK126</f>
        <v>0</v>
      </c>
      <c r="K126" s="197"/>
      <c r="L126" s="202"/>
      <c r="M126" s="203"/>
      <c r="N126" s="204"/>
      <c r="O126" s="204"/>
      <c r="P126" s="205">
        <f>SUM(P127:P135)</f>
        <v>0</v>
      </c>
      <c r="Q126" s="204"/>
      <c r="R126" s="205">
        <f>SUM(R127:R135)</f>
        <v>0</v>
      </c>
      <c r="S126" s="204"/>
      <c r="T126" s="206">
        <f>SUM(T127:T135)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7" t="s">
        <v>88</v>
      </c>
      <c r="AT126" s="208" t="s">
        <v>79</v>
      </c>
      <c r="AU126" s="208" t="s">
        <v>88</v>
      </c>
      <c r="AY126" s="207" t="s">
        <v>122</v>
      </c>
      <c r="BK126" s="209">
        <f>SUM(BK127:BK135)</f>
        <v>0</v>
      </c>
    </row>
    <row r="127" s="2" customFormat="1" ht="24.15" customHeight="1">
      <c r="A127" s="37"/>
      <c r="B127" s="38"/>
      <c r="C127" s="210" t="s">
        <v>88</v>
      </c>
      <c r="D127" s="210" t="s">
        <v>123</v>
      </c>
      <c r="E127" s="211" t="s">
        <v>449</v>
      </c>
      <c r="F127" s="212" t="s">
        <v>450</v>
      </c>
      <c r="G127" s="213" t="s">
        <v>179</v>
      </c>
      <c r="H127" s="214">
        <v>44.759999999999998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45</v>
      </c>
      <c r="O127" s="90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273</v>
      </c>
      <c r="AT127" s="222" t="s">
        <v>123</v>
      </c>
      <c r="AU127" s="222" t="s">
        <v>90</v>
      </c>
      <c r="AY127" s="16" t="s">
        <v>122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88</v>
      </c>
      <c r="BK127" s="223">
        <f>ROUND(I127*H127,2)</f>
        <v>0</v>
      </c>
      <c r="BL127" s="16" t="s">
        <v>273</v>
      </c>
      <c r="BM127" s="222" t="s">
        <v>451</v>
      </c>
    </row>
    <row r="128" s="2" customFormat="1">
      <c r="A128" s="37"/>
      <c r="B128" s="38"/>
      <c r="C128" s="39"/>
      <c r="D128" s="224" t="s">
        <v>128</v>
      </c>
      <c r="E128" s="39"/>
      <c r="F128" s="225" t="s">
        <v>450</v>
      </c>
      <c r="G128" s="39"/>
      <c r="H128" s="39"/>
      <c r="I128" s="226"/>
      <c r="J128" s="39"/>
      <c r="K128" s="39"/>
      <c r="L128" s="43"/>
      <c r="M128" s="227"/>
      <c r="N128" s="228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128</v>
      </c>
      <c r="AU128" s="16" t="s">
        <v>90</v>
      </c>
    </row>
    <row r="129" s="2" customFormat="1">
      <c r="A129" s="37"/>
      <c r="B129" s="38"/>
      <c r="C129" s="39"/>
      <c r="D129" s="224" t="s">
        <v>130</v>
      </c>
      <c r="E129" s="39"/>
      <c r="F129" s="229" t="s">
        <v>223</v>
      </c>
      <c r="G129" s="39"/>
      <c r="H129" s="39"/>
      <c r="I129" s="226"/>
      <c r="J129" s="39"/>
      <c r="K129" s="39"/>
      <c r="L129" s="43"/>
      <c r="M129" s="227"/>
      <c r="N129" s="228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130</v>
      </c>
      <c r="AU129" s="16" t="s">
        <v>90</v>
      </c>
    </row>
    <row r="130" s="12" customFormat="1">
      <c r="A130" s="12"/>
      <c r="B130" s="230"/>
      <c r="C130" s="231"/>
      <c r="D130" s="224" t="s">
        <v>132</v>
      </c>
      <c r="E130" s="232" t="s">
        <v>1</v>
      </c>
      <c r="F130" s="233" t="s">
        <v>452</v>
      </c>
      <c r="G130" s="231"/>
      <c r="H130" s="234">
        <v>36.960000000000001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40" t="s">
        <v>132</v>
      </c>
      <c r="AU130" s="240" t="s">
        <v>90</v>
      </c>
      <c r="AV130" s="12" t="s">
        <v>90</v>
      </c>
      <c r="AW130" s="12" t="s">
        <v>34</v>
      </c>
      <c r="AX130" s="12" t="s">
        <v>80</v>
      </c>
      <c r="AY130" s="240" t="s">
        <v>122</v>
      </c>
    </row>
    <row r="131" s="12" customFormat="1">
      <c r="A131" s="12"/>
      <c r="B131" s="230"/>
      <c r="C131" s="231"/>
      <c r="D131" s="224" t="s">
        <v>132</v>
      </c>
      <c r="E131" s="232" t="s">
        <v>1</v>
      </c>
      <c r="F131" s="233" t="s">
        <v>453</v>
      </c>
      <c r="G131" s="231"/>
      <c r="H131" s="234">
        <v>7.7999999999999998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0" t="s">
        <v>132</v>
      </c>
      <c r="AU131" s="240" t="s">
        <v>90</v>
      </c>
      <c r="AV131" s="12" t="s">
        <v>90</v>
      </c>
      <c r="AW131" s="12" t="s">
        <v>34</v>
      </c>
      <c r="AX131" s="12" t="s">
        <v>80</v>
      </c>
      <c r="AY131" s="240" t="s">
        <v>122</v>
      </c>
    </row>
    <row r="132" s="2" customFormat="1" ht="16.5" customHeight="1">
      <c r="A132" s="37"/>
      <c r="B132" s="38"/>
      <c r="C132" s="210" t="s">
        <v>90</v>
      </c>
      <c r="D132" s="210" t="s">
        <v>123</v>
      </c>
      <c r="E132" s="211" t="s">
        <v>454</v>
      </c>
      <c r="F132" s="212" t="s">
        <v>455</v>
      </c>
      <c r="G132" s="213" t="s">
        <v>179</v>
      </c>
      <c r="H132" s="214">
        <v>5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45</v>
      </c>
      <c r="O132" s="90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121</v>
      </c>
      <c r="AT132" s="222" t="s">
        <v>123</v>
      </c>
      <c r="AU132" s="222" t="s">
        <v>90</v>
      </c>
      <c r="AY132" s="16" t="s">
        <v>122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88</v>
      </c>
      <c r="BK132" s="223">
        <f>ROUND(I132*H132,2)</f>
        <v>0</v>
      </c>
      <c r="BL132" s="16" t="s">
        <v>121</v>
      </c>
      <c r="BM132" s="222" t="s">
        <v>456</v>
      </c>
    </row>
    <row r="133" s="2" customFormat="1">
      <c r="A133" s="37"/>
      <c r="B133" s="38"/>
      <c r="C133" s="39"/>
      <c r="D133" s="224" t="s">
        <v>128</v>
      </c>
      <c r="E133" s="39"/>
      <c r="F133" s="225" t="s">
        <v>455</v>
      </c>
      <c r="G133" s="39"/>
      <c r="H133" s="39"/>
      <c r="I133" s="226"/>
      <c r="J133" s="39"/>
      <c r="K133" s="39"/>
      <c r="L133" s="43"/>
      <c r="M133" s="227"/>
      <c r="N133" s="22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128</v>
      </c>
      <c r="AU133" s="16" t="s">
        <v>90</v>
      </c>
    </row>
    <row r="134" s="2" customFormat="1">
      <c r="A134" s="37"/>
      <c r="B134" s="38"/>
      <c r="C134" s="39"/>
      <c r="D134" s="224" t="s">
        <v>130</v>
      </c>
      <c r="E134" s="39"/>
      <c r="F134" s="229" t="s">
        <v>457</v>
      </c>
      <c r="G134" s="39"/>
      <c r="H134" s="39"/>
      <c r="I134" s="226"/>
      <c r="J134" s="39"/>
      <c r="K134" s="39"/>
      <c r="L134" s="43"/>
      <c r="M134" s="227"/>
      <c r="N134" s="22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130</v>
      </c>
      <c r="AU134" s="16" t="s">
        <v>90</v>
      </c>
    </row>
    <row r="135" s="12" customFormat="1">
      <c r="A135" s="12"/>
      <c r="B135" s="230"/>
      <c r="C135" s="231"/>
      <c r="D135" s="224" t="s">
        <v>132</v>
      </c>
      <c r="E135" s="232" t="s">
        <v>1</v>
      </c>
      <c r="F135" s="233" t="s">
        <v>458</v>
      </c>
      <c r="G135" s="231"/>
      <c r="H135" s="234">
        <v>5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40" t="s">
        <v>132</v>
      </c>
      <c r="AU135" s="240" t="s">
        <v>90</v>
      </c>
      <c r="AV135" s="12" t="s">
        <v>90</v>
      </c>
      <c r="AW135" s="12" t="s">
        <v>34</v>
      </c>
      <c r="AX135" s="12" t="s">
        <v>88</v>
      </c>
      <c r="AY135" s="240" t="s">
        <v>122</v>
      </c>
    </row>
    <row r="136" s="11" customFormat="1" ht="22.8" customHeight="1">
      <c r="A136" s="11"/>
      <c r="B136" s="196"/>
      <c r="C136" s="197"/>
      <c r="D136" s="198" t="s">
        <v>79</v>
      </c>
      <c r="E136" s="250" t="s">
        <v>90</v>
      </c>
      <c r="F136" s="250" t="s">
        <v>267</v>
      </c>
      <c r="G136" s="197"/>
      <c r="H136" s="197"/>
      <c r="I136" s="200"/>
      <c r="J136" s="251">
        <f>BK136</f>
        <v>0</v>
      </c>
      <c r="K136" s="197"/>
      <c r="L136" s="202"/>
      <c r="M136" s="203"/>
      <c r="N136" s="204"/>
      <c r="O136" s="204"/>
      <c r="P136" s="205">
        <f>SUM(P137:P140)</f>
        <v>0</v>
      </c>
      <c r="Q136" s="204"/>
      <c r="R136" s="205">
        <f>SUM(R137:R140)</f>
        <v>0</v>
      </c>
      <c r="S136" s="204"/>
      <c r="T136" s="206">
        <f>SUM(T137:T140)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7" t="s">
        <v>88</v>
      </c>
      <c r="AT136" s="208" t="s">
        <v>79</v>
      </c>
      <c r="AU136" s="208" t="s">
        <v>88</v>
      </c>
      <c r="AY136" s="207" t="s">
        <v>122</v>
      </c>
      <c r="BK136" s="209">
        <f>SUM(BK137:BK140)</f>
        <v>0</v>
      </c>
    </row>
    <row r="137" s="2" customFormat="1" ht="16.5" customHeight="1">
      <c r="A137" s="37"/>
      <c r="B137" s="38"/>
      <c r="C137" s="210" t="s">
        <v>140</v>
      </c>
      <c r="D137" s="210" t="s">
        <v>123</v>
      </c>
      <c r="E137" s="211" t="s">
        <v>459</v>
      </c>
      <c r="F137" s="212" t="s">
        <v>460</v>
      </c>
      <c r="G137" s="213" t="s">
        <v>179</v>
      </c>
      <c r="H137" s="214">
        <v>1.5</v>
      </c>
      <c r="I137" s="215"/>
      <c r="J137" s="216">
        <f>ROUND(I137*H137,2)</f>
        <v>0</v>
      </c>
      <c r="K137" s="217"/>
      <c r="L137" s="43"/>
      <c r="M137" s="218" t="s">
        <v>1</v>
      </c>
      <c r="N137" s="219" t="s">
        <v>45</v>
      </c>
      <c r="O137" s="90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121</v>
      </c>
      <c r="AT137" s="222" t="s">
        <v>123</v>
      </c>
      <c r="AU137" s="222" t="s">
        <v>90</v>
      </c>
      <c r="AY137" s="16" t="s">
        <v>122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88</v>
      </c>
      <c r="BK137" s="223">
        <f>ROUND(I137*H137,2)</f>
        <v>0</v>
      </c>
      <c r="BL137" s="16" t="s">
        <v>121</v>
      </c>
      <c r="BM137" s="222" t="s">
        <v>461</v>
      </c>
    </row>
    <row r="138" s="2" customFormat="1">
      <c r="A138" s="37"/>
      <c r="B138" s="38"/>
      <c r="C138" s="39"/>
      <c r="D138" s="224" t="s">
        <v>128</v>
      </c>
      <c r="E138" s="39"/>
      <c r="F138" s="225" t="s">
        <v>460</v>
      </c>
      <c r="G138" s="39"/>
      <c r="H138" s="39"/>
      <c r="I138" s="226"/>
      <c r="J138" s="39"/>
      <c r="K138" s="39"/>
      <c r="L138" s="43"/>
      <c r="M138" s="227"/>
      <c r="N138" s="22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128</v>
      </c>
      <c r="AU138" s="16" t="s">
        <v>90</v>
      </c>
    </row>
    <row r="139" s="2" customFormat="1">
      <c r="A139" s="37"/>
      <c r="B139" s="38"/>
      <c r="C139" s="39"/>
      <c r="D139" s="224" t="s">
        <v>130</v>
      </c>
      <c r="E139" s="39"/>
      <c r="F139" s="229" t="s">
        <v>462</v>
      </c>
      <c r="G139" s="39"/>
      <c r="H139" s="39"/>
      <c r="I139" s="226"/>
      <c r="J139" s="39"/>
      <c r="K139" s="39"/>
      <c r="L139" s="43"/>
      <c r="M139" s="227"/>
      <c r="N139" s="22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130</v>
      </c>
      <c r="AU139" s="16" t="s">
        <v>90</v>
      </c>
    </row>
    <row r="140" s="12" customFormat="1">
      <c r="A140" s="12"/>
      <c r="B140" s="230"/>
      <c r="C140" s="231"/>
      <c r="D140" s="224" t="s">
        <v>132</v>
      </c>
      <c r="E140" s="232" t="s">
        <v>1</v>
      </c>
      <c r="F140" s="233" t="s">
        <v>463</v>
      </c>
      <c r="G140" s="231"/>
      <c r="H140" s="234">
        <v>1.5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40" t="s">
        <v>132</v>
      </c>
      <c r="AU140" s="240" t="s">
        <v>90</v>
      </c>
      <c r="AV140" s="12" t="s">
        <v>90</v>
      </c>
      <c r="AW140" s="12" t="s">
        <v>34</v>
      </c>
      <c r="AX140" s="12" t="s">
        <v>88</v>
      </c>
      <c r="AY140" s="240" t="s">
        <v>122</v>
      </c>
    </row>
    <row r="141" s="11" customFormat="1" ht="25.92" customHeight="1">
      <c r="A141" s="11"/>
      <c r="B141" s="196"/>
      <c r="C141" s="197"/>
      <c r="D141" s="198" t="s">
        <v>79</v>
      </c>
      <c r="E141" s="199" t="s">
        <v>414</v>
      </c>
      <c r="F141" s="199" t="s">
        <v>415</v>
      </c>
      <c r="G141" s="197"/>
      <c r="H141" s="197"/>
      <c r="I141" s="200"/>
      <c r="J141" s="201">
        <f>BK141</f>
        <v>0</v>
      </c>
      <c r="K141" s="197"/>
      <c r="L141" s="202"/>
      <c r="M141" s="203"/>
      <c r="N141" s="204"/>
      <c r="O141" s="204"/>
      <c r="P141" s="205">
        <f>P142+P200+P230</f>
        <v>0</v>
      </c>
      <c r="Q141" s="204"/>
      <c r="R141" s="205">
        <f>R142+R200+R230</f>
        <v>0</v>
      </c>
      <c r="S141" s="204"/>
      <c r="T141" s="206">
        <f>T142+T200+T230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7" t="s">
        <v>90</v>
      </c>
      <c r="AT141" s="208" t="s">
        <v>79</v>
      </c>
      <c r="AU141" s="208" t="s">
        <v>80</v>
      </c>
      <c r="AY141" s="207" t="s">
        <v>122</v>
      </c>
      <c r="BK141" s="209">
        <f>BK142+BK200+BK230</f>
        <v>0</v>
      </c>
    </row>
    <row r="142" s="11" customFormat="1" ht="22.8" customHeight="1">
      <c r="A142" s="11"/>
      <c r="B142" s="196"/>
      <c r="C142" s="197"/>
      <c r="D142" s="198" t="s">
        <v>79</v>
      </c>
      <c r="E142" s="250" t="s">
        <v>464</v>
      </c>
      <c r="F142" s="250" t="s">
        <v>465</v>
      </c>
      <c r="G142" s="197"/>
      <c r="H142" s="197"/>
      <c r="I142" s="200"/>
      <c r="J142" s="251">
        <f>BK142</f>
        <v>0</v>
      </c>
      <c r="K142" s="197"/>
      <c r="L142" s="202"/>
      <c r="M142" s="203"/>
      <c r="N142" s="204"/>
      <c r="O142" s="204"/>
      <c r="P142" s="205">
        <f>SUM(P143:P199)</f>
        <v>0</v>
      </c>
      <c r="Q142" s="204"/>
      <c r="R142" s="205">
        <f>SUM(R143:R199)</f>
        <v>0</v>
      </c>
      <c r="S142" s="204"/>
      <c r="T142" s="206">
        <f>SUM(T143:T199)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7" t="s">
        <v>90</v>
      </c>
      <c r="AT142" s="208" t="s">
        <v>79</v>
      </c>
      <c r="AU142" s="208" t="s">
        <v>88</v>
      </c>
      <c r="AY142" s="207" t="s">
        <v>122</v>
      </c>
      <c r="BK142" s="209">
        <f>SUM(BK143:BK199)</f>
        <v>0</v>
      </c>
    </row>
    <row r="143" s="2" customFormat="1" ht="24.15" customHeight="1">
      <c r="A143" s="37"/>
      <c r="B143" s="38"/>
      <c r="C143" s="210" t="s">
        <v>121</v>
      </c>
      <c r="D143" s="210" t="s">
        <v>123</v>
      </c>
      <c r="E143" s="211" t="s">
        <v>466</v>
      </c>
      <c r="F143" s="212" t="s">
        <v>467</v>
      </c>
      <c r="G143" s="213" t="s">
        <v>201</v>
      </c>
      <c r="H143" s="214">
        <v>90</v>
      </c>
      <c r="I143" s="215"/>
      <c r="J143" s="216">
        <f>ROUND(I143*H143,2)</f>
        <v>0</v>
      </c>
      <c r="K143" s="217"/>
      <c r="L143" s="43"/>
      <c r="M143" s="218" t="s">
        <v>1</v>
      </c>
      <c r="N143" s="219" t="s">
        <v>45</v>
      </c>
      <c r="O143" s="90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273</v>
      </c>
      <c r="AT143" s="222" t="s">
        <v>123</v>
      </c>
      <c r="AU143" s="222" t="s">
        <v>90</v>
      </c>
      <c r="AY143" s="16" t="s">
        <v>122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88</v>
      </c>
      <c r="BK143" s="223">
        <f>ROUND(I143*H143,2)</f>
        <v>0</v>
      </c>
      <c r="BL143" s="16" t="s">
        <v>273</v>
      </c>
      <c r="BM143" s="222" t="s">
        <v>468</v>
      </c>
    </row>
    <row r="144" s="2" customFormat="1">
      <c r="A144" s="37"/>
      <c r="B144" s="38"/>
      <c r="C144" s="39"/>
      <c r="D144" s="224" t="s">
        <v>128</v>
      </c>
      <c r="E144" s="39"/>
      <c r="F144" s="225" t="s">
        <v>467</v>
      </c>
      <c r="G144" s="39"/>
      <c r="H144" s="39"/>
      <c r="I144" s="226"/>
      <c r="J144" s="39"/>
      <c r="K144" s="39"/>
      <c r="L144" s="43"/>
      <c r="M144" s="227"/>
      <c r="N144" s="22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128</v>
      </c>
      <c r="AU144" s="16" t="s">
        <v>90</v>
      </c>
    </row>
    <row r="145" s="2" customFormat="1">
      <c r="A145" s="37"/>
      <c r="B145" s="38"/>
      <c r="C145" s="39"/>
      <c r="D145" s="224" t="s">
        <v>130</v>
      </c>
      <c r="E145" s="39"/>
      <c r="F145" s="229" t="s">
        <v>469</v>
      </c>
      <c r="G145" s="39"/>
      <c r="H145" s="39"/>
      <c r="I145" s="226"/>
      <c r="J145" s="39"/>
      <c r="K145" s="39"/>
      <c r="L145" s="43"/>
      <c r="M145" s="227"/>
      <c r="N145" s="22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130</v>
      </c>
      <c r="AU145" s="16" t="s">
        <v>90</v>
      </c>
    </row>
    <row r="146" s="12" customFormat="1">
      <c r="A146" s="12"/>
      <c r="B146" s="230"/>
      <c r="C146" s="231"/>
      <c r="D146" s="224" t="s">
        <v>132</v>
      </c>
      <c r="E146" s="232" t="s">
        <v>1</v>
      </c>
      <c r="F146" s="233" t="s">
        <v>470</v>
      </c>
      <c r="G146" s="231"/>
      <c r="H146" s="234">
        <v>90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40" t="s">
        <v>132</v>
      </c>
      <c r="AU146" s="240" t="s">
        <v>90</v>
      </c>
      <c r="AV146" s="12" t="s">
        <v>90</v>
      </c>
      <c r="AW146" s="12" t="s">
        <v>34</v>
      </c>
      <c r="AX146" s="12" t="s">
        <v>88</v>
      </c>
      <c r="AY146" s="240" t="s">
        <v>122</v>
      </c>
    </row>
    <row r="147" s="2" customFormat="1" ht="24.15" customHeight="1">
      <c r="A147" s="37"/>
      <c r="B147" s="38"/>
      <c r="C147" s="210" t="s">
        <v>149</v>
      </c>
      <c r="D147" s="210" t="s">
        <v>123</v>
      </c>
      <c r="E147" s="211" t="s">
        <v>471</v>
      </c>
      <c r="F147" s="212" t="s">
        <v>472</v>
      </c>
      <c r="G147" s="213" t="s">
        <v>201</v>
      </c>
      <c r="H147" s="214">
        <v>150</v>
      </c>
      <c r="I147" s="215"/>
      <c r="J147" s="216">
        <f>ROUND(I147*H147,2)</f>
        <v>0</v>
      </c>
      <c r="K147" s="217"/>
      <c r="L147" s="43"/>
      <c r="M147" s="218" t="s">
        <v>1</v>
      </c>
      <c r="N147" s="219" t="s">
        <v>45</v>
      </c>
      <c r="O147" s="90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273</v>
      </c>
      <c r="AT147" s="222" t="s">
        <v>123</v>
      </c>
      <c r="AU147" s="222" t="s">
        <v>90</v>
      </c>
      <c r="AY147" s="16" t="s">
        <v>122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6" t="s">
        <v>88</v>
      </c>
      <c r="BK147" s="223">
        <f>ROUND(I147*H147,2)</f>
        <v>0</v>
      </c>
      <c r="BL147" s="16" t="s">
        <v>273</v>
      </c>
      <c r="BM147" s="222" t="s">
        <v>473</v>
      </c>
    </row>
    <row r="148" s="2" customFormat="1">
      <c r="A148" s="37"/>
      <c r="B148" s="38"/>
      <c r="C148" s="39"/>
      <c r="D148" s="224" t="s">
        <v>128</v>
      </c>
      <c r="E148" s="39"/>
      <c r="F148" s="225" t="s">
        <v>472</v>
      </c>
      <c r="G148" s="39"/>
      <c r="H148" s="39"/>
      <c r="I148" s="226"/>
      <c r="J148" s="39"/>
      <c r="K148" s="39"/>
      <c r="L148" s="43"/>
      <c r="M148" s="227"/>
      <c r="N148" s="22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128</v>
      </c>
      <c r="AU148" s="16" t="s">
        <v>90</v>
      </c>
    </row>
    <row r="149" s="2" customFormat="1">
      <c r="A149" s="37"/>
      <c r="B149" s="38"/>
      <c r="C149" s="39"/>
      <c r="D149" s="224" t="s">
        <v>130</v>
      </c>
      <c r="E149" s="39"/>
      <c r="F149" s="229" t="s">
        <v>469</v>
      </c>
      <c r="G149" s="39"/>
      <c r="H149" s="39"/>
      <c r="I149" s="226"/>
      <c r="J149" s="39"/>
      <c r="K149" s="39"/>
      <c r="L149" s="43"/>
      <c r="M149" s="227"/>
      <c r="N149" s="22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130</v>
      </c>
      <c r="AU149" s="16" t="s">
        <v>90</v>
      </c>
    </row>
    <row r="150" s="12" customFormat="1">
      <c r="A150" s="12"/>
      <c r="B150" s="230"/>
      <c r="C150" s="231"/>
      <c r="D150" s="224" t="s">
        <v>132</v>
      </c>
      <c r="E150" s="232" t="s">
        <v>1</v>
      </c>
      <c r="F150" s="233" t="s">
        <v>474</v>
      </c>
      <c r="G150" s="231"/>
      <c r="H150" s="234">
        <v>150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40" t="s">
        <v>132</v>
      </c>
      <c r="AU150" s="240" t="s">
        <v>90</v>
      </c>
      <c r="AV150" s="12" t="s">
        <v>90</v>
      </c>
      <c r="AW150" s="12" t="s">
        <v>34</v>
      </c>
      <c r="AX150" s="12" t="s">
        <v>88</v>
      </c>
      <c r="AY150" s="240" t="s">
        <v>122</v>
      </c>
    </row>
    <row r="151" s="2" customFormat="1" ht="24.15" customHeight="1">
      <c r="A151" s="37"/>
      <c r="B151" s="38"/>
      <c r="C151" s="210" t="s">
        <v>154</v>
      </c>
      <c r="D151" s="210" t="s">
        <v>123</v>
      </c>
      <c r="E151" s="211" t="s">
        <v>475</v>
      </c>
      <c r="F151" s="212" t="s">
        <v>476</v>
      </c>
      <c r="G151" s="213" t="s">
        <v>253</v>
      </c>
      <c r="H151" s="214">
        <v>1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45</v>
      </c>
      <c r="O151" s="90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273</v>
      </c>
      <c r="AT151" s="222" t="s">
        <v>123</v>
      </c>
      <c r="AU151" s="222" t="s">
        <v>90</v>
      </c>
      <c r="AY151" s="16" t="s">
        <v>122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88</v>
      </c>
      <c r="BK151" s="223">
        <f>ROUND(I151*H151,2)</f>
        <v>0</v>
      </c>
      <c r="BL151" s="16" t="s">
        <v>273</v>
      </c>
      <c r="BM151" s="222" t="s">
        <v>477</v>
      </c>
    </row>
    <row r="152" s="2" customFormat="1">
      <c r="A152" s="37"/>
      <c r="B152" s="38"/>
      <c r="C152" s="39"/>
      <c r="D152" s="224" t="s">
        <v>128</v>
      </c>
      <c r="E152" s="39"/>
      <c r="F152" s="225" t="s">
        <v>476</v>
      </c>
      <c r="G152" s="39"/>
      <c r="H152" s="39"/>
      <c r="I152" s="226"/>
      <c r="J152" s="39"/>
      <c r="K152" s="39"/>
      <c r="L152" s="43"/>
      <c r="M152" s="227"/>
      <c r="N152" s="22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128</v>
      </c>
      <c r="AU152" s="16" t="s">
        <v>90</v>
      </c>
    </row>
    <row r="153" s="2" customFormat="1">
      <c r="A153" s="37"/>
      <c r="B153" s="38"/>
      <c r="C153" s="39"/>
      <c r="D153" s="224" t="s">
        <v>130</v>
      </c>
      <c r="E153" s="39"/>
      <c r="F153" s="229" t="s">
        <v>478</v>
      </c>
      <c r="G153" s="39"/>
      <c r="H153" s="39"/>
      <c r="I153" s="226"/>
      <c r="J153" s="39"/>
      <c r="K153" s="39"/>
      <c r="L153" s="43"/>
      <c r="M153" s="227"/>
      <c r="N153" s="22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130</v>
      </c>
      <c r="AU153" s="16" t="s">
        <v>90</v>
      </c>
    </row>
    <row r="154" s="12" customFormat="1">
      <c r="A154" s="12"/>
      <c r="B154" s="230"/>
      <c r="C154" s="231"/>
      <c r="D154" s="224" t="s">
        <v>132</v>
      </c>
      <c r="E154" s="232" t="s">
        <v>1</v>
      </c>
      <c r="F154" s="233" t="s">
        <v>479</v>
      </c>
      <c r="G154" s="231"/>
      <c r="H154" s="234">
        <v>1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0" t="s">
        <v>132</v>
      </c>
      <c r="AU154" s="240" t="s">
        <v>90</v>
      </c>
      <c r="AV154" s="12" t="s">
        <v>90</v>
      </c>
      <c r="AW154" s="12" t="s">
        <v>34</v>
      </c>
      <c r="AX154" s="12" t="s">
        <v>88</v>
      </c>
      <c r="AY154" s="240" t="s">
        <v>122</v>
      </c>
    </row>
    <row r="155" s="2" customFormat="1" ht="24.15" customHeight="1">
      <c r="A155" s="37"/>
      <c r="B155" s="38"/>
      <c r="C155" s="210" t="s">
        <v>159</v>
      </c>
      <c r="D155" s="210" t="s">
        <v>123</v>
      </c>
      <c r="E155" s="211" t="s">
        <v>480</v>
      </c>
      <c r="F155" s="212" t="s">
        <v>481</v>
      </c>
      <c r="G155" s="213" t="s">
        <v>253</v>
      </c>
      <c r="H155" s="214">
        <v>1</v>
      </c>
      <c r="I155" s="215"/>
      <c r="J155" s="216">
        <f>ROUND(I155*H155,2)</f>
        <v>0</v>
      </c>
      <c r="K155" s="217"/>
      <c r="L155" s="43"/>
      <c r="M155" s="218" t="s">
        <v>1</v>
      </c>
      <c r="N155" s="219" t="s">
        <v>45</v>
      </c>
      <c r="O155" s="90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273</v>
      </c>
      <c r="AT155" s="222" t="s">
        <v>123</v>
      </c>
      <c r="AU155" s="222" t="s">
        <v>90</v>
      </c>
      <c r="AY155" s="16" t="s">
        <v>122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6" t="s">
        <v>88</v>
      </c>
      <c r="BK155" s="223">
        <f>ROUND(I155*H155,2)</f>
        <v>0</v>
      </c>
      <c r="BL155" s="16" t="s">
        <v>273</v>
      </c>
      <c r="BM155" s="222" t="s">
        <v>482</v>
      </c>
    </row>
    <row r="156" s="2" customFormat="1">
      <c r="A156" s="37"/>
      <c r="B156" s="38"/>
      <c r="C156" s="39"/>
      <c r="D156" s="224" t="s">
        <v>128</v>
      </c>
      <c r="E156" s="39"/>
      <c r="F156" s="225" t="s">
        <v>481</v>
      </c>
      <c r="G156" s="39"/>
      <c r="H156" s="39"/>
      <c r="I156" s="226"/>
      <c r="J156" s="39"/>
      <c r="K156" s="39"/>
      <c r="L156" s="43"/>
      <c r="M156" s="227"/>
      <c r="N156" s="22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128</v>
      </c>
      <c r="AU156" s="16" t="s">
        <v>90</v>
      </c>
    </row>
    <row r="157" s="2" customFormat="1">
      <c r="A157" s="37"/>
      <c r="B157" s="38"/>
      <c r="C157" s="39"/>
      <c r="D157" s="224" t="s">
        <v>130</v>
      </c>
      <c r="E157" s="39"/>
      <c r="F157" s="229" t="s">
        <v>478</v>
      </c>
      <c r="G157" s="39"/>
      <c r="H157" s="39"/>
      <c r="I157" s="226"/>
      <c r="J157" s="39"/>
      <c r="K157" s="39"/>
      <c r="L157" s="43"/>
      <c r="M157" s="227"/>
      <c r="N157" s="22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130</v>
      </c>
      <c r="AU157" s="16" t="s">
        <v>90</v>
      </c>
    </row>
    <row r="158" s="12" customFormat="1">
      <c r="A158" s="12"/>
      <c r="B158" s="230"/>
      <c r="C158" s="231"/>
      <c r="D158" s="224" t="s">
        <v>132</v>
      </c>
      <c r="E158" s="232" t="s">
        <v>1</v>
      </c>
      <c r="F158" s="233" t="s">
        <v>483</v>
      </c>
      <c r="G158" s="231"/>
      <c r="H158" s="234">
        <v>1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0" t="s">
        <v>132</v>
      </c>
      <c r="AU158" s="240" t="s">
        <v>90</v>
      </c>
      <c r="AV158" s="12" t="s">
        <v>90</v>
      </c>
      <c r="AW158" s="12" t="s">
        <v>34</v>
      </c>
      <c r="AX158" s="12" t="s">
        <v>88</v>
      </c>
      <c r="AY158" s="240" t="s">
        <v>122</v>
      </c>
    </row>
    <row r="159" s="2" customFormat="1" ht="24.15" customHeight="1">
      <c r="A159" s="37"/>
      <c r="B159" s="38"/>
      <c r="C159" s="210" t="s">
        <v>219</v>
      </c>
      <c r="D159" s="210" t="s">
        <v>123</v>
      </c>
      <c r="E159" s="211" t="s">
        <v>484</v>
      </c>
      <c r="F159" s="212" t="s">
        <v>485</v>
      </c>
      <c r="G159" s="213" t="s">
        <v>253</v>
      </c>
      <c r="H159" s="214">
        <v>2</v>
      </c>
      <c r="I159" s="215"/>
      <c r="J159" s="216">
        <f>ROUND(I159*H159,2)</f>
        <v>0</v>
      </c>
      <c r="K159" s="217"/>
      <c r="L159" s="43"/>
      <c r="M159" s="218" t="s">
        <v>1</v>
      </c>
      <c r="N159" s="219" t="s">
        <v>45</v>
      </c>
      <c r="O159" s="90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273</v>
      </c>
      <c r="AT159" s="222" t="s">
        <v>123</v>
      </c>
      <c r="AU159" s="222" t="s">
        <v>90</v>
      </c>
      <c r="AY159" s="16" t="s">
        <v>122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88</v>
      </c>
      <c r="BK159" s="223">
        <f>ROUND(I159*H159,2)</f>
        <v>0</v>
      </c>
      <c r="BL159" s="16" t="s">
        <v>273</v>
      </c>
      <c r="BM159" s="222" t="s">
        <v>486</v>
      </c>
    </row>
    <row r="160" s="2" customFormat="1">
      <c r="A160" s="37"/>
      <c r="B160" s="38"/>
      <c r="C160" s="39"/>
      <c r="D160" s="224" t="s">
        <v>128</v>
      </c>
      <c r="E160" s="39"/>
      <c r="F160" s="225" t="s">
        <v>485</v>
      </c>
      <c r="G160" s="39"/>
      <c r="H160" s="39"/>
      <c r="I160" s="226"/>
      <c r="J160" s="39"/>
      <c r="K160" s="39"/>
      <c r="L160" s="43"/>
      <c r="M160" s="227"/>
      <c r="N160" s="228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128</v>
      </c>
      <c r="AU160" s="16" t="s">
        <v>90</v>
      </c>
    </row>
    <row r="161" s="2" customFormat="1">
      <c r="A161" s="37"/>
      <c r="B161" s="38"/>
      <c r="C161" s="39"/>
      <c r="D161" s="224" t="s">
        <v>130</v>
      </c>
      <c r="E161" s="39"/>
      <c r="F161" s="229" t="s">
        <v>487</v>
      </c>
      <c r="G161" s="39"/>
      <c r="H161" s="39"/>
      <c r="I161" s="226"/>
      <c r="J161" s="39"/>
      <c r="K161" s="39"/>
      <c r="L161" s="43"/>
      <c r="M161" s="227"/>
      <c r="N161" s="22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130</v>
      </c>
      <c r="AU161" s="16" t="s">
        <v>90</v>
      </c>
    </row>
    <row r="162" s="12" customFormat="1">
      <c r="A162" s="12"/>
      <c r="B162" s="230"/>
      <c r="C162" s="231"/>
      <c r="D162" s="224" t="s">
        <v>132</v>
      </c>
      <c r="E162" s="232" t="s">
        <v>1</v>
      </c>
      <c r="F162" s="233" t="s">
        <v>488</v>
      </c>
      <c r="G162" s="231"/>
      <c r="H162" s="234">
        <v>2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40" t="s">
        <v>132</v>
      </c>
      <c r="AU162" s="240" t="s">
        <v>90</v>
      </c>
      <c r="AV162" s="12" t="s">
        <v>90</v>
      </c>
      <c r="AW162" s="12" t="s">
        <v>34</v>
      </c>
      <c r="AX162" s="12" t="s">
        <v>88</v>
      </c>
      <c r="AY162" s="240" t="s">
        <v>122</v>
      </c>
    </row>
    <row r="163" s="2" customFormat="1" ht="24.15" customHeight="1">
      <c r="A163" s="37"/>
      <c r="B163" s="38"/>
      <c r="C163" s="210" t="s">
        <v>225</v>
      </c>
      <c r="D163" s="210" t="s">
        <v>123</v>
      </c>
      <c r="E163" s="211" t="s">
        <v>489</v>
      </c>
      <c r="F163" s="212" t="s">
        <v>490</v>
      </c>
      <c r="G163" s="213" t="s">
        <v>253</v>
      </c>
      <c r="H163" s="214">
        <v>4</v>
      </c>
      <c r="I163" s="215"/>
      <c r="J163" s="216">
        <f>ROUND(I163*H163,2)</f>
        <v>0</v>
      </c>
      <c r="K163" s="217"/>
      <c r="L163" s="43"/>
      <c r="M163" s="218" t="s">
        <v>1</v>
      </c>
      <c r="N163" s="219" t="s">
        <v>45</v>
      </c>
      <c r="O163" s="90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2" t="s">
        <v>273</v>
      </c>
      <c r="AT163" s="222" t="s">
        <v>123</v>
      </c>
      <c r="AU163" s="222" t="s">
        <v>90</v>
      </c>
      <c r="AY163" s="16" t="s">
        <v>122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6" t="s">
        <v>88</v>
      </c>
      <c r="BK163" s="223">
        <f>ROUND(I163*H163,2)</f>
        <v>0</v>
      </c>
      <c r="BL163" s="16" t="s">
        <v>273</v>
      </c>
      <c r="BM163" s="222" t="s">
        <v>491</v>
      </c>
    </row>
    <row r="164" s="2" customFormat="1">
      <c r="A164" s="37"/>
      <c r="B164" s="38"/>
      <c r="C164" s="39"/>
      <c r="D164" s="224" t="s">
        <v>128</v>
      </c>
      <c r="E164" s="39"/>
      <c r="F164" s="225" t="s">
        <v>490</v>
      </c>
      <c r="G164" s="39"/>
      <c r="H164" s="39"/>
      <c r="I164" s="226"/>
      <c r="J164" s="39"/>
      <c r="K164" s="39"/>
      <c r="L164" s="43"/>
      <c r="M164" s="227"/>
      <c r="N164" s="22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128</v>
      </c>
      <c r="AU164" s="16" t="s">
        <v>90</v>
      </c>
    </row>
    <row r="165" s="2" customFormat="1">
      <c r="A165" s="37"/>
      <c r="B165" s="38"/>
      <c r="C165" s="39"/>
      <c r="D165" s="224" t="s">
        <v>130</v>
      </c>
      <c r="E165" s="39"/>
      <c r="F165" s="229" t="s">
        <v>492</v>
      </c>
      <c r="G165" s="39"/>
      <c r="H165" s="39"/>
      <c r="I165" s="226"/>
      <c r="J165" s="39"/>
      <c r="K165" s="39"/>
      <c r="L165" s="43"/>
      <c r="M165" s="227"/>
      <c r="N165" s="22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130</v>
      </c>
      <c r="AU165" s="16" t="s">
        <v>90</v>
      </c>
    </row>
    <row r="166" s="12" customFormat="1">
      <c r="A166" s="12"/>
      <c r="B166" s="230"/>
      <c r="C166" s="231"/>
      <c r="D166" s="224" t="s">
        <v>132</v>
      </c>
      <c r="E166" s="232" t="s">
        <v>1</v>
      </c>
      <c r="F166" s="233" t="s">
        <v>493</v>
      </c>
      <c r="G166" s="231"/>
      <c r="H166" s="234">
        <v>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40" t="s">
        <v>132</v>
      </c>
      <c r="AU166" s="240" t="s">
        <v>90</v>
      </c>
      <c r="AV166" s="12" t="s">
        <v>90</v>
      </c>
      <c r="AW166" s="12" t="s">
        <v>34</v>
      </c>
      <c r="AX166" s="12" t="s">
        <v>88</v>
      </c>
      <c r="AY166" s="240" t="s">
        <v>122</v>
      </c>
    </row>
    <row r="167" s="2" customFormat="1" ht="24.15" customHeight="1">
      <c r="A167" s="37"/>
      <c r="B167" s="38"/>
      <c r="C167" s="210" t="s">
        <v>230</v>
      </c>
      <c r="D167" s="210" t="s">
        <v>123</v>
      </c>
      <c r="E167" s="211" t="s">
        <v>494</v>
      </c>
      <c r="F167" s="212" t="s">
        <v>495</v>
      </c>
      <c r="G167" s="213" t="s">
        <v>253</v>
      </c>
      <c r="H167" s="214">
        <v>3</v>
      </c>
      <c r="I167" s="215"/>
      <c r="J167" s="216">
        <f>ROUND(I167*H167,2)</f>
        <v>0</v>
      </c>
      <c r="K167" s="217"/>
      <c r="L167" s="43"/>
      <c r="M167" s="218" t="s">
        <v>1</v>
      </c>
      <c r="N167" s="219" t="s">
        <v>45</v>
      </c>
      <c r="O167" s="90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273</v>
      </c>
      <c r="AT167" s="222" t="s">
        <v>123</v>
      </c>
      <c r="AU167" s="222" t="s">
        <v>90</v>
      </c>
      <c r="AY167" s="16" t="s">
        <v>122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88</v>
      </c>
      <c r="BK167" s="223">
        <f>ROUND(I167*H167,2)</f>
        <v>0</v>
      </c>
      <c r="BL167" s="16" t="s">
        <v>273</v>
      </c>
      <c r="BM167" s="222" t="s">
        <v>496</v>
      </c>
    </row>
    <row r="168" s="2" customFormat="1">
      <c r="A168" s="37"/>
      <c r="B168" s="38"/>
      <c r="C168" s="39"/>
      <c r="D168" s="224" t="s">
        <v>128</v>
      </c>
      <c r="E168" s="39"/>
      <c r="F168" s="225" t="s">
        <v>495</v>
      </c>
      <c r="G168" s="39"/>
      <c r="H168" s="39"/>
      <c r="I168" s="226"/>
      <c r="J168" s="39"/>
      <c r="K168" s="39"/>
      <c r="L168" s="43"/>
      <c r="M168" s="227"/>
      <c r="N168" s="22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128</v>
      </c>
      <c r="AU168" s="16" t="s">
        <v>90</v>
      </c>
    </row>
    <row r="169" s="2" customFormat="1">
      <c r="A169" s="37"/>
      <c r="B169" s="38"/>
      <c r="C169" s="39"/>
      <c r="D169" s="224" t="s">
        <v>130</v>
      </c>
      <c r="E169" s="39"/>
      <c r="F169" s="229" t="s">
        <v>492</v>
      </c>
      <c r="G169" s="39"/>
      <c r="H169" s="39"/>
      <c r="I169" s="226"/>
      <c r="J169" s="39"/>
      <c r="K169" s="39"/>
      <c r="L169" s="43"/>
      <c r="M169" s="227"/>
      <c r="N169" s="228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130</v>
      </c>
      <c r="AU169" s="16" t="s">
        <v>90</v>
      </c>
    </row>
    <row r="170" s="12" customFormat="1">
      <c r="A170" s="12"/>
      <c r="B170" s="230"/>
      <c r="C170" s="231"/>
      <c r="D170" s="224" t="s">
        <v>132</v>
      </c>
      <c r="E170" s="232" t="s">
        <v>1</v>
      </c>
      <c r="F170" s="233" t="s">
        <v>497</v>
      </c>
      <c r="G170" s="231"/>
      <c r="H170" s="234">
        <v>3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40" t="s">
        <v>132</v>
      </c>
      <c r="AU170" s="240" t="s">
        <v>90</v>
      </c>
      <c r="AV170" s="12" t="s">
        <v>90</v>
      </c>
      <c r="AW170" s="12" t="s">
        <v>34</v>
      </c>
      <c r="AX170" s="12" t="s">
        <v>88</v>
      </c>
      <c r="AY170" s="240" t="s">
        <v>122</v>
      </c>
    </row>
    <row r="171" s="2" customFormat="1" ht="24.15" customHeight="1">
      <c r="A171" s="37"/>
      <c r="B171" s="38"/>
      <c r="C171" s="210" t="s">
        <v>236</v>
      </c>
      <c r="D171" s="210" t="s">
        <v>123</v>
      </c>
      <c r="E171" s="211" t="s">
        <v>498</v>
      </c>
      <c r="F171" s="212" t="s">
        <v>499</v>
      </c>
      <c r="G171" s="213" t="s">
        <v>253</v>
      </c>
      <c r="H171" s="214">
        <v>2</v>
      </c>
      <c r="I171" s="215"/>
      <c r="J171" s="216">
        <f>ROUND(I171*H171,2)</f>
        <v>0</v>
      </c>
      <c r="K171" s="217"/>
      <c r="L171" s="43"/>
      <c r="M171" s="218" t="s">
        <v>1</v>
      </c>
      <c r="N171" s="219" t="s">
        <v>45</v>
      </c>
      <c r="O171" s="90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273</v>
      </c>
      <c r="AT171" s="222" t="s">
        <v>123</v>
      </c>
      <c r="AU171" s="222" t="s">
        <v>90</v>
      </c>
      <c r="AY171" s="16" t="s">
        <v>122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88</v>
      </c>
      <c r="BK171" s="223">
        <f>ROUND(I171*H171,2)</f>
        <v>0</v>
      </c>
      <c r="BL171" s="16" t="s">
        <v>273</v>
      </c>
      <c r="BM171" s="222" t="s">
        <v>500</v>
      </c>
    </row>
    <row r="172" s="2" customFormat="1">
      <c r="A172" s="37"/>
      <c r="B172" s="38"/>
      <c r="C172" s="39"/>
      <c r="D172" s="224" t="s">
        <v>128</v>
      </c>
      <c r="E172" s="39"/>
      <c r="F172" s="225" t="s">
        <v>499</v>
      </c>
      <c r="G172" s="39"/>
      <c r="H172" s="39"/>
      <c r="I172" s="226"/>
      <c r="J172" s="39"/>
      <c r="K172" s="39"/>
      <c r="L172" s="43"/>
      <c r="M172" s="227"/>
      <c r="N172" s="22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128</v>
      </c>
      <c r="AU172" s="16" t="s">
        <v>90</v>
      </c>
    </row>
    <row r="173" s="2" customFormat="1">
      <c r="A173" s="37"/>
      <c r="B173" s="38"/>
      <c r="C173" s="39"/>
      <c r="D173" s="224" t="s">
        <v>130</v>
      </c>
      <c r="E173" s="39"/>
      <c r="F173" s="229" t="s">
        <v>492</v>
      </c>
      <c r="G173" s="39"/>
      <c r="H173" s="39"/>
      <c r="I173" s="226"/>
      <c r="J173" s="39"/>
      <c r="K173" s="39"/>
      <c r="L173" s="43"/>
      <c r="M173" s="227"/>
      <c r="N173" s="228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130</v>
      </c>
      <c r="AU173" s="16" t="s">
        <v>90</v>
      </c>
    </row>
    <row r="174" s="12" customFormat="1">
      <c r="A174" s="12"/>
      <c r="B174" s="230"/>
      <c r="C174" s="231"/>
      <c r="D174" s="224" t="s">
        <v>132</v>
      </c>
      <c r="E174" s="232" t="s">
        <v>1</v>
      </c>
      <c r="F174" s="233" t="s">
        <v>501</v>
      </c>
      <c r="G174" s="231"/>
      <c r="H174" s="234">
        <v>2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40" t="s">
        <v>132</v>
      </c>
      <c r="AU174" s="240" t="s">
        <v>90</v>
      </c>
      <c r="AV174" s="12" t="s">
        <v>90</v>
      </c>
      <c r="AW174" s="12" t="s">
        <v>34</v>
      </c>
      <c r="AX174" s="12" t="s">
        <v>88</v>
      </c>
      <c r="AY174" s="240" t="s">
        <v>122</v>
      </c>
    </row>
    <row r="175" s="2" customFormat="1" ht="24.15" customHeight="1">
      <c r="A175" s="37"/>
      <c r="B175" s="38"/>
      <c r="C175" s="210" t="s">
        <v>244</v>
      </c>
      <c r="D175" s="210" t="s">
        <v>123</v>
      </c>
      <c r="E175" s="211" t="s">
        <v>502</v>
      </c>
      <c r="F175" s="212" t="s">
        <v>503</v>
      </c>
      <c r="G175" s="213" t="s">
        <v>253</v>
      </c>
      <c r="H175" s="214">
        <v>1</v>
      </c>
      <c r="I175" s="215"/>
      <c r="J175" s="216">
        <f>ROUND(I175*H175,2)</f>
        <v>0</v>
      </c>
      <c r="K175" s="217"/>
      <c r="L175" s="43"/>
      <c r="M175" s="218" t="s">
        <v>1</v>
      </c>
      <c r="N175" s="219" t="s">
        <v>45</v>
      </c>
      <c r="O175" s="90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273</v>
      </c>
      <c r="AT175" s="222" t="s">
        <v>123</v>
      </c>
      <c r="AU175" s="222" t="s">
        <v>90</v>
      </c>
      <c r="AY175" s="16" t="s">
        <v>122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6" t="s">
        <v>88</v>
      </c>
      <c r="BK175" s="223">
        <f>ROUND(I175*H175,2)</f>
        <v>0</v>
      </c>
      <c r="BL175" s="16" t="s">
        <v>273</v>
      </c>
      <c r="BM175" s="222" t="s">
        <v>504</v>
      </c>
    </row>
    <row r="176" s="2" customFormat="1">
      <c r="A176" s="37"/>
      <c r="B176" s="38"/>
      <c r="C176" s="39"/>
      <c r="D176" s="224" t="s">
        <v>128</v>
      </c>
      <c r="E176" s="39"/>
      <c r="F176" s="225" t="s">
        <v>503</v>
      </c>
      <c r="G176" s="39"/>
      <c r="H176" s="39"/>
      <c r="I176" s="226"/>
      <c r="J176" s="39"/>
      <c r="K176" s="39"/>
      <c r="L176" s="43"/>
      <c r="M176" s="227"/>
      <c r="N176" s="228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128</v>
      </c>
      <c r="AU176" s="16" t="s">
        <v>90</v>
      </c>
    </row>
    <row r="177" s="2" customFormat="1">
      <c r="A177" s="37"/>
      <c r="B177" s="38"/>
      <c r="C177" s="39"/>
      <c r="D177" s="224" t="s">
        <v>130</v>
      </c>
      <c r="E177" s="39"/>
      <c r="F177" s="229" t="s">
        <v>505</v>
      </c>
      <c r="G177" s="39"/>
      <c r="H177" s="39"/>
      <c r="I177" s="226"/>
      <c r="J177" s="39"/>
      <c r="K177" s="39"/>
      <c r="L177" s="43"/>
      <c r="M177" s="227"/>
      <c r="N177" s="228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130</v>
      </c>
      <c r="AU177" s="16" t="s">
        <v>90</v>
      </c>
    </row>
    <row r="178" s="12" customFormat="1">
      <c r="A178" s="12"/>
      <c r="B178" s="230"/>
      <c r="C178" s="231"/>
      <c r="D178" s="224" t="s">
        <v>132</v>
      </c>
      <c r="E178" s="232" t="s">
        <v>1</v>
      </c>
      <c r="F178" s="233" t="s">
        <v>506</v>
      </c>
      <c r="G178" s="231"/>
      <c r="H178" s="234">
        <v>1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40" t="s">
        <v>132</v>
      </c>
      <c r="AU178" s="240" t="s">
        <v>90</v>
      </c>
      <c r="AV178" s="12" t="s">
        <v>90</v>
      </c>
      <c r="AW178" s="12" t="s">
        <v>34</v>
      </c>
      <c r="AX178" s="12" t="s">
        <v>88</v>
      </c>
      <c r="AY178" s="240" t="s">
        <v>122</v>
      </c>
    </row>
    <row r="179" s="2" customFormat="1" ht="16.5" customHeight="1">
      <c r="A179" s="37"/>
      <c r="B179" s="38"/>
      <c r="C179" s="210" t="s">
        <v>250</v>
      </c>
      <c r="D179" s="210" t="s">
        <v>123</v>
      </c>
      <c r="E179" s="211" t="s">
        <v>507</v>
      </c>
      <c r="F179" s="212" t="s">
        <v>508</v>
      </c>
      <c r="G179" s="213" t="s">
        <v>253</v>
      </c>
      <c r="H179" s="214">
        <v>9</v>
      </c>
      <c r="I179" s="215"/>
      <c r="J179" s="216">
        <f>ROUND(I179*H179,2)</f>
        <v>0</v>
      </c>
      <c r="K179" s="217"/>
      <c r="L179" s="43"/>
      <c r="M179" s="218" t="s">
        <v>1</v>
      </c>
      <c r="N179" s="219" t="s">
        <v>45</v>
      </c>
      <c r="O179" s="90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273</v>
      </c>
      <c r="AT179" s="222" t="s">
        <v>123</v>
      </c>
      <c r="AU179" s="222" t="s">
        <v>90</v>
      </c>
      <c r="AY179" s="16" t="s">
        <v>122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88</v>
      </c>
      <c r="BK179" s="223">
        <f>ROUND(I179*H179,2)</f>
        <v>0</v>
      </c>
      <c r="BL179" s="16" t="s">
        <v>273</v>
      </c>
      <c r="BM179" s="222" t="s">
        <v>509</v>
      </c>
    </row>
    <row r="180" s="2" customFormat="1">
      <c r="A180" s="37"/>
      <c r="B180" s="38"/>
      <c r="C180" s="39"/>
      <c r="D180" s="224" t="s">
        <v>128</v>
      </c>
      <c r="E180" s="39"/>
      <c r="F180" s="225" t="s">
        <v>508</v>
      </c>
      <c r="G180" s="39"/>
      <c r="H180" s="39"/>
      <c r="I180" s="226"/>
      <c r="J180" s="39"/>
      <c r="K180" s="39"/>
      <c r="L180" s="43"/>
      <c r="M180" s="227"/>
      <c r="N180" s="228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128</v>
      </c>
      <c r="AU180" s="16" t="s">
        <v>90</v>
      </c>
    </row>
    <row r="181" s="2" customFormat="1">
      <c r="A181" s="37"/>
      <c r="B181" s="38"/>
      <c r="C181" s="39"/>
      <c r="D181" s="224" t="s">
        <v>130</v>
      </c>
      <c r="E181" s="39"/>
      <c r="F181" s="229" t="s">
        <v>510</v>
      </c>
      <c r="G181" s="39"/>
      <c r="H181" s="39"/>
      <c r="I181" s="226"/>
      <c r="J181" s="39"/>
      <c r="K181" s="39"/>
      <c r="L181" s="43"/>
      <c r="M181" s="227"/>
      <c r="N181" s="22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130</v>
      </c>
      <c r="AU181" s="16" t="s">
        <v>90</v>
      </c>
    </row>
    <row r="182" s="12" customFormat="1">
      <c r="A182" s="12"/>
      <c r="B182" s="230"/>
      <c r="C182" s="231"/>
      <c r="D182" s="224" t="s">
        <v>132</v>
      </c>
      <c r="E182" s="232" t="s">
        <v>1</v>
      </c>
      <c r="F182" s="233" t="s">
        <v>511</v>
      </c>
      <c r="G182" s="231"/>
      <c r="H182" s="234">
        <v>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40" t="s">
        <v>132</v>
      </c>
      <c r="AU182" s="240" t="s">
        <v>90</v>
      </c>
      <c r="AV182" s="12" t="s">
        <v>90</v>
      </c>
      <c r="AW182" s="12" t="s">
        <v>34</v>
      </c>
      <c r="AX182" s="12" t="s">
        <v>88</v>
      </c>
      <c r="AY182" s="240" t="s">
        <v>122</v>
      </c>
    </row>
    <row r="183" s="2" customFormat="1" ht="24.15" customHeight="1">
      <c r="A183" s="37"/>
      <c r="B183" s="38"/>
      <c r="C183" s="210" t="s">
        <v>260</v>
      </c>
      <c r="D183" s="210" t="s">
        <v>123</v>
      </c>
      <c r="E183" s="211" t="s">
        <v>512</v>
      </c>
      <c r="F183" s="212" t="s">
        <v>513</v>
      </c>
      <c r="G183" s="213" t="s">
        <v>253</v>
      </c>
      <c r="H183" s="214">
        <v>1</v>
      </c>
      <c r="I183" s="215"/>
      <c r="J183" s="216">
        <f>ROUND(I183*H183,2)</f>
        <v>0</v>
      </c>
      <c r="K183" s="217"/>
      <c r="L183" s="43"/>
      <c r="M183" s="218" t="s">
        <v>1</v>
      </c>
      <c r="N183" s="219" t="s">
        <v>45</v>
      </c>
      <c r="O183" s="90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273</v>
      </c>
      <c r="AT183" s="222" t="s">
        <v>123</v>
      </c>
      <c r="AU183" s="222" t="s">
        <v>90</v>
      </c>
      <c r="AY183" s="16" t="s">
        <v>122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6" t="s">
        <v>88</v>
      </c>
      <c r="BK183" s="223">
        <f>ROUND(I183*H183,2)</f>
        <v>0</v>
      </c>
      <c r="BL183" s="16" t="s">
        <v>273</v>
      </c>
      <c r="BM183" s="222" t="s">
        <v>514</v>
      </c>
    </row>
    <row r="184" s="2" customFormat="1">
      <c r="A184" s="37"/>
      <c r="B184" s="38"/>
      <c r="C184" s="39"/>
      <c r="D184" s="224" t="s">
        <v>128</v>
      </c>
      <c r="E184" s="39"/>
      <c r="F184" s="225" t="s">
        <v>513</v>
      </c>
      <c r="G184" s="39"/>
      <c r="H184" s="39"/>
      <c r="I184" s="226"/>
      <c r="J184" s="39"/>
      <c r="K184" s="39"/>
      <c r="L184" s="43"/>
      <c r="M184" s="227"/>
      <c r="N184" s="22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128</v>
      </c>
      <c r="AU184" s="16" t="s">
        <v>90</v>
      </c>
    </row>
    <row r="185" s="2" customFormat="1">
      <c r="A185" s="37"/>
      <c r="B185" s="38"/>
      <c r="C185" s="39"/>
      <c r="D185" s="224" t="s">
        <v>130</v>
      </c>
      <c r="E185" s="39"/>
      <c r="F185" s="229" t="s">
        <v>515</v>
      </c>
      <c r="G185" s="39"/>
      <c r="H185" s="39"/>
      <c r="I185" s="226"/>
      <c r="J185" s="39"/>
      <c r="K185" s="39"/>
      <c r="L185" s="43"/>
      <c r="M185" s="227"/>
      <c r="N185" s="228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130</v>
      </c>
      <c r="AU185" s="16" t="s">
        <v>90</v>
      </c>
    </row>
    <row r="186" s="12" customFormat="1">
      <c r="A186" s="12"/>
      <c r="B186" s="230"/>
      <c r="C186" s="231"/>
      <c r="D186" s="224" t="s">
        <v>132</v>
      </c>
      <c r="E186" s="232" t="s">
        <v>1</v>
      </c>
      <c r="F186" s="233" t="s">
        <v>516</v>
      </c>
      <c r="G186" s="231"/>
      <c r="H186" s="234">
        <v>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40" t="s">
        <v>132</v>
      </c>
      <c r="AU186" s="240" t="s">
        <v>90</v>
      </c>
      <c r="AV186" s="12" t="s">
        <v>90</v>
      </c>
      <c r="AW186" s="12" t="s">
        <v>34</v>
      </c>
      <c r="AX186" s="12" t="s">
        <v>88</v>
      </c>
      <c r="AY186" s="240" t="s">
        <v>122</v>
      </c>
    </row>
    <row r="187" s="2" customFormat="1" ht="24.15" customHeight="1">
      <c r="A187" s="37"/>
      <c r="B187" s="38"/>
      <c r="C187" s="210" t="s">
        <v>8</v>
      </c>
      <c r="D187" s="210" t="s">
        <v>123</v>
      </c>
      <c r="E187" s="211" t="s">
        <v>517</v>
      </c>
      <c r="F187" s="212" t="s">
        <v>518</v>
      </c>
      <c r="G187" s="213" t="s">
        <v>519</v>
      </c>
      <c r="H187" s="214">
        <v>16</v>
      </c>
      <c r="I187" s="215"/>
      <c r="J187" s="216">
        <f>ROUND(I187*H187,2)</f>
        <v>0</v>
      </c>
      <c r="K187" s="217"/>
      <c r="L187" s="43"/>
      <c r="M187" s="218" t="s">
        <v>1</v>
      </c>
      <c r="N187" s="219" t="s">
        <v>45</v>
      </c>
      <c r="O187" s="90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273</v>
      </c>
      <c r="AT187" s="222" t="s">
        <v>123</v>
      </c>
      <c r="AU187" s="222" t="s">
        <v>90</v>
      </c>
      <c r="AY187" s="16" t="s">
        <v>122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6" t="s">
        <v>88</v>
      </c>
      <c r="BK187" s="223">
        <f>ROUND(I187*H187,2)</f>
        <v>0</v>
      </c>
      <c r="BL187" s="16" t="s">
        <v>273</v>
      </c>
      <c r="BM187" s="222" t="s">
        <v>520</v>
      </c>
    </row>
    <row r="188" s="2" customFormat="1">
      <c r="A188" s="37"/>
      <c r="B188" s="38"/>
      <c r="C188" s="39"/>
      <c r="D188" s="224" t="s">
        <v>128</v>
      </c>
      <c r="E188" s="39"/>
      <c r="F188" s="225" t="s">
        <v>518</v>
      </c>
      <c r="G188" s="39"/>
      <c r="H188" s="39"/>
      <c r="I188" s="226"/>
      <c r="J188" s="39"/>
      <c r="K188" s="39"/>
      <c r="L188" s="43"/>
      <c r="M188" s="227"/>
      <c r="N188" s="228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128</v>
      </c>
      <c r="AU188" s="16" t="s">
        <v>90</v>
      </c>
    </row>
    <row r="189" s="2" customFormat="1">
      <c r="A189" s="37"/>
      <c r="B189" s="38"/>
      <c r="C189" s="39"/>
      <c r="D189" s="224" t="s">
        <v>130</v>
      </c>
      <c r="E189" s="39"/>
      <c r="F189" s="229" t="s">
        <v>521</v>
      </c>
      <c r="G189" s="39"/>
      <c r="H189" s="39"/>
      <c r="I189" s="226"/>
      <c r="J189" s="39"/>
      <c r="K189" s="39"/>
      <c r="L189" s="43"/>
      <c r="M189" s="227"/>
      <c r="N189" s="228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130</v>
      </c>
      <c r="AU189" s="16" t="s">
        <v>90</v>
      </c>
    </row>
    <row r="190" s="12" customFormat="1">
      <c r="A190" s="12"/>
      <c r="B190" s="230"/>
      <c r="C190" s="231"/>
      <c r="D190" s="224" t="s">
        <v>132</v>
      </c>
      <c r="E190" s="232" t="s">
        <v>1</v>
      </c>
      <c r="F190" s="233" t="s">
        <v>522</v>
      </c>
      <c r="G190" s="231"/>
      <c r="H190" s="234">
        <v>16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40" t="s">
        <v>132</v>
      </c>
      <c r="AU190" s="240" t="s">
        <v>90</v>
      </c>
      <c r="AV190" s="12" t="s">
        <v>90</v>
      </c>
      <c r="AW190" s="12" t="s">
        <v>34</v>
      </c>
      <c r="AX190" s="12" t="s">
        <v>88</v>
      </c>
      <c r="AY190" s="240" t="s">
        <v>122</v>
      </c>
    </row>
    <row r="191" s="2" customFormat="1" ht="16.5" customHeight="1">
      <c r="A191" s="37"/>
      <c r="B191" s="38"/>
      <c r="C191" s="210" t="s">
        <v>273</v>
      </c>
      <c r="D191" s="210" t="s">
        <v>123</v>
      </c>
      <c r="E191" s="211" t="s">
        <v>523</v>
      </c>
      <c r="F191" s="212" t="s">
        <v>524</v>
      </c>
      <c r="G191" s="213" t="s">
        <v>519</v>
      </c>
      <c r="H191" s="214">
        <v>2</v>
      </c>
      <c r="I191" s="215"/>
      <c r="J191" s="216">
        <f>ROUND(I191*H191,2)</f>
        <v>0</v>
      </c>
      <c r="K191" s="217"/>
      <c r="L191" s="43"/>
      <c r="M191" s="218" t="s">
        <v>1</v>
      </c>
      <c r="N191" s="219" t="s">
        <v>45</v>
      </c>
      <c r="O191" s="90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273</v>
      </c>
      <c r="AT191" s="222" t="s">
        <v>123</v>
      </c>
      <c r="AU191" s="222" t="s">
        <v>90</v>
      </c>
      <c r="AY191" s="16" t="s">
        <v>122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88</v>
      </c>
      <c r="BK191" s="223">
        <f>ROUND(I191*H191,2)</f>
        <v>0</v>
      </c>
      <c r="BL191" s="16" t="s">
        <v>273</v>
      </c>
      <c r="BM191" s="222" t="s">
        <v>525</v>
      </c>
    </row>
    <row r="192" s="2" customFormat="1">
      <c r="A192" s="37"/>
      <c r="B192" s="38"/>
      <c r="C192" s="39"/>
      <c r="D192" s="224" t="s">
        <v>128</v>
      </c>
      <c r="E192" s="39"/>
      <c r="F192" s="225" t="s">
        <v>524</v>
      </c>
      <c r="G192" s="39"/>
      <c r="H192" s="39"/>
      <c r="I192" s="226"/>
      <c r="J192" s="39"/>
      <c r="K192" s="39"/>
      <c r="L192" s="43"/>
      <c r="M192" s="227"/>
      <c r="N192" s="228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128</v>
      </c>
      <c r="AU192" s="16" t="s">
        <v>90</v>
      </c>
    </row>
    <row r="193" s="2" customFormat="1">
      <c r="A193" s="37"/>
      <c r="B193" s="38"/>
      <c r="C193" s="39"/>
      <c r="D193" s="224" t="s">
        <v>130</v>
      </c>
      <c r="E193" s="39"/>
      <c r="F193" s="229" t="s">
        <v>526</v>
      </c>
      <c r="G193" s="39"/>
      <c r="H193" s="39"/>
      <c r="I193" s="226"/>
      <c r="J193" s="39"/>
      <c r="K193" s="39"/>
      <c r="L193" s="43"/>
      <c r="M193" s="227"/>
      <c r="N193" s="22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130</v>
      </c>
      <c r="AU193" s="16" t="s">
        <v>90</v>
      </c>
    </row>
    <row r="194" s="12" customFormat="1">
      <c r="A194" s="12"/>
      <c r="B194" s="230"/>
      <c r="C194" s="231"/>
      <c r="D194" s="224" t="s">
        <v>132</v>
      </c>
      <c r="E194" s="232" t="s">
        <v>1</v>
      </c>
      <c r="F194" s="233" t="s">
        <v>90</v>
      </c>
      <c r="G194" s="231"/>
      <c r="H194" s="234">
        <v>2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40" t="s">
        <v>132</v>
      </c>
      <c r="AU194" s="240" t="s">
        <v>90</v>
      </c>
      <c r="AV194" s="12" t="s">
        <v>90</v>
      </c>
      <c r="AW194" s="12" t="s">
        <v>34</v>
      </c>
      <c r="AX194" s="12" t="s">
        <v>88</v>
      </c>
      <c r="AY194" s="240" t="s">
        <v>122</v>
      </c>
    </row>
    <row r="195" s="2" customFormat="1" ht="21.75" customHeight="1">
      <c r="A195" s="37"/>
      <c r="B195" s="38"/>
      <c r="C195" s="210" t="s">
        <v>280</v>
      </c>
      <c r="D195" s="210" t="s">
        <v>123</v>
      </c>
      <c r="E195" s="211" t="s">
        <v>527</v>
      </c>
      <c r="F195" s="212" t="s">
        <v>528</v>
      </c>
      <c r="G195" s="213" t="s">
        <v>179</v>
      </c>
      <c r="H195" s="214">
        <v>3.024</v>
      </c>
      <c r="I195" s="215"/>
      <c r="J195" s="216">
        <f>ROUND(I195*H195,2)</f>
        <v>0</v>
      </c>
      <c r="K195" s="217"/>
      <c r="L195" s="43"/>
      <c r="M195" s="218" t="s">
        <v>1</v>
      </c>
      <c r="N195" s="219" t="s">
        <v>45</v>
      </c>
      <c r="O195" s="90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273</v>
      </c>
      <c r="AT195" s="222" t="s">
        <v>123</v>
      </c>
      <c r="AU195" s="222" t="s">
        <v>90</v>
      </c>
      <c r="AY195" s="16" t="s">
        <v>122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88</v>
      </c>
      <c r="BK195" s="223">
        <f>ROUND(I195*H195,2)</f>
        <v>0</v>
      </c>
      <c r="BL195" s="16" t="s">
        <v>273</v>
      </c>
      <c r="BM195" s="222" t="s">
        <v>529</v>
      </c>
    </row>
    <row r="196" s="2" customFormat="1">
      <c r="A196" s="37"/>
      <c r="B196" s="38"/>
      <c r="C196" s="39"/>
      <c r="D196" s="224" t="s">
        <v>128</v>
      </c>
      <c r="E196" s="39"/>
      <c r="F196" s="225" t="s">
        <v>528</v>
      </c>
      <c r="G196" s="39"/>
      <c r="H196" s="39"/>
      <c r="I196" s="226"/>
      <c r="J196" s="39"/>
      <c r="K196" s="39"/>
      <c r="L196" s="43"/>
      <c r="M196" s="227"/>
      <c r="N196" s="228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128</v>
      </c>
      <c r="AU196" s="16" t="s">
        <v>90</v>
      </c>
    </row>
    <row r="197" s="2" customFormat="1">
      <c r="A197" s="37"/>
      <c r="B197" s="38"/>
      <c r="C197" s="39"/>
      <c r="D197" s="224" t="s">
        <v>130</v>
      </c>
      <c r="E197" s="39"/>
      <c r="F197" s="229" t="s">
        <v>530</v>
      </c>
      <c r="G197" s="39"/>
      <c r="H197" s="39"/>
      <c r="I197" s="226"/>
      <c r="J197" s="39"/>
      <c r="K197" s="39"/>
      <c r="L197" s="43"/>
      <c r="M197" s="227"/>
      <c r="N197" s="228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130</v>
      </c>
      <c r="AU197" s="16" t="s">
        <v>90</v>
      </c>
    </row>
    <row r="198" s="12" customFormat="1">
      <c r="A198" s="12"/>
      <c r="B198" s="230"/>
      <c r="C198" s="231"/>
      <c r="D198" s="224" t="s">
        <v>132</v>
      </c>
      <c r="E198" s="232" t="s">
        <v>1</v>
      </c>
      <c r="F198" s="233" t="s">
        <v>531</v>
      </c>
      <c r="G198" s="231"/>
      <c r="H198" s="234">
        <v>2.1600000000000001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40" t="s">
        <v>132</v>
      </c>
      <c r="AU198" s="240" t="s">
        <v>90</v>
      </c>
      <c r="AV198" s="12" t="s">
        <v>90</v>
      </c>
      <c r="AW198" s="12" t="s">
        <v>34</v>
      </c>
      <c r="AX198" s="12" t="s">
        <v>80</v>
      </c>
      <c r="AY198" s="240" t="s">
        <v>122</v>
      </c>
    </row>
    <row r="199" s="12" customFormat="1">
      <c r="A199" s="12"/>
      <c r="B199" s="230"/>
      <c r="C199" s="231"/>
      <c r="D199" s="224" t="s">
        <v>132</v>
      </c>
      <c r="E199" s="232" t="s">
        <v>1</v>
      </c>
      <c r="F199" s="233" t="s">
        <v>532</v>
      </c>
      <c r="G199" s="231"/>
      <c r="H199" s="234">
        <v>0.86399999999999999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40" t="s">
        <v>132</v>
      </c>
      <c r="AU199" s="240" t="s">
        <v>90</v>
      </c>
      <c r="AV199" s="12" t="s">
        <v>90</v>
      </c>
      <c r="AW199" s="12" t="s">
        <v>34</v>
      </c>
      <c r="AX199" s="12" t="s">
        <v>80</v>
      </c>
      <c r="AY199" s="240" t="s">
        <v>122</v>
      </c>
    </row>
    <row r="200" s="11" customFormat="1" ht="22.8" customHeight="1">
      <c r="A200" s="11"/>
      <c r="B200" s="196"/>
      <c r="C200" s="197"/>
      <c r="D200" s="198" t="s">
        <v>79</v>
      </c>
      <c r="E200" s="250" t="s">
        <v>533</v>
      </c>
      <c r="F200" s="250" t="s">
        <v>534</v>
      </c>
      <c r="G200" s="197"/>
      <c r="H200" s="197"/>
      <c r="I200" s="200"/>
      <c r="J200" s="251">
        <f>BK200</f>
        <v>0</v>
      </c>
      <c r="K200" s="197"/>
      <c r="L200" s="202"/>
      <c r="M200" s="203"/>
      <c r="N200" s="204"/>
      <c r="O200" s="204"/>
      <c r="P200" s="205">
        <f>SUM(P201:P229)</f>
        <v>0</v>
      </c>
      <c r="Q200" s="204"/>
      <c r="R200" s="205">
        <f>SUM(R201:R229)</f>
        <v>0</v>
      </c>
      <c r="S200" s="204"/>
      <c r="T200" s="206">
        <f>SUM(T201:T229)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7" t="s">
        <v>90</v>
      </c>
      <c r="AT200" s="208" t="s">
        <v>79</v>
      </c>
      <c r="AU200" s="208" t="s">
        <v>88</v>
      </c>
      <c r="AY200" s="207" t="s">
        <v>122</v>
      </c>
      <c r="BK200" s="209">
        <f>SUM(BK201:BK229)</f>
        <v>0</v>
      </c>
    </row>
    <row r="201" s="2" customFormat="1" ht="24.15" customHeight="1">
      <c r="A201" s="37"/>
      <c r="B201" s="38"/>
      <c r="C201" s="210" t="s">
        <v>286</v>
      </c>
      <c r="D201" s="210" t="s">
        <v>123</v>
      </c>
      <c r="E201" s="211" t="s">
        <v>535</v>
      </c>
      <c r="F201" s="212" t="s">
        <v>536</v>
      </c>
      <c r="G201" s="213" t="s">
        <v>253</v>
      </c>
      <c r="H201" s="214">
        <v>1</v>
      </c>
      <c r="I201" s="215"/>
      <c r="J201" s="216">
        <f>ROUND(I201*H201,2)</f>
        <v>0</v>
      </c>
      <c r="K201" s="217"/>
      <c r="L201" s="43"/>
      <c r="M201" s="218" t="s">
        <v>1</v>
      </c>
      <c r="N201" s="219" t="s">
        <v>45</v>
      </c>
      <c r="O201" s="90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273</v>
      </c>
      <c r="AT201" s="222" t="s">
        <v>123</v>
      </c>
      <c r="AU201" s="222" t="s">
        <v>90</v>
      </c>
      <c r="AY201" s="16" t="s">
        <v>122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88</v>
      </c>
      <c r="BK201" s="223">
        <f>ROUND(I201*H201,2)</f>
        <v>0</v>
      </c>
      <c r="BL201" s="16" t="s">
        <v>273</v>
      </c>
      <c r="BM201" s="222" t="s">
        <v>537</v>
      </c>
    </row>
    <row r="202" s="2" customFormat="1">
      <c r="A202" s="37"/>
      <c r="B202" s="38"/>
      <c r="C202" s="39"/>
      <c r="D202" s="224" t="s">
        <v>128</v>
      </c>
      <c r="E202" s="39"/>
      <c r="F202" s="225" t="s">
        <v>536</v>
      </c>
      <c r="G202" s="39"/>
      <c r="H202" s="39"/>
      <c r="I202" s="226"/>
      <c r="J202" s="39"/>
      <c r="K202" s="39"/>
      <c r="L202" s="43"/>
      <c r="M202" s="227"/>
      <c r="N202" s="228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128</v>
      </c>
      <c r="AU202" s="16" t="s">
        <v>90</v>
      </c>
    </row>
    <row r="203" s="2" customFormat="1">
      <c r="A203" s="37"/>
      <c r="B203" s="38"/>
      <c r="C203" s="39"/>
      <c r="D203" s="224" t="s">
        <v>130</v>
      </c>
      <c r="E203" s="39"/>
      <c r="F203" s="229" t="s">
        <v>538</v>
      </c>
      <c r="G203" s="39"/>
      <c r="H203" s="39"/>
      <c r="I203" s="226"/>
      <c r="J203" s="39"/>
      <c r="K203" s="39"/>
      <c r="L203" s="43"/>
      <c r="M203" s="227"/>
      <c r="N203" s="228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130</v>
      </c>
      <c r="AU203" s="16" t="s">
        <v>90</v>
      </c>
    </row>
    <row r="204" s="12" customFormat="1">
      <c r="A204" s="12"/>
      <c r="B204" s="230"/>
      <c r="C204" s="231"/>
      <c r="D204" s="224" t="s">
        <v>132</v>
      </c>
      <c r="E204" s="232" t="s">
        <v>1</v>
      </c>
      <c r="F204" s="233" t="s">
        <v>88</v>
      </c>
      <c r="G204" s="231"/>
      <c r="H204" s="234">
        <v>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40" t="s">
        <v>132</v>
      </c>
      <c r="AU204" s="240" t="s">
        <v>90</v>
      </c>
      <c r="AV204" s="12" t="s">
        <v>90</v>
      </c>
      <c r="AW204" s="12" t="s">
        <v>34</v>
      </c>
      <c r="AX204" s="12" t="s">
        <v>88</v>
      </c>
      <c r="AY204" s="240" t="s">
        <v>122</v>
      </c>
    </row>
    <row r="205" s="2" customFormat="1" ht="24.15" customHeight="1">
      <c r="A205" s="37"/>
      <c r="B205" s="38"/>
      <c r="C205" s="210" t="s">
        <v>293</v>
      </c>
      <c r="D205" s="210" t="s">
        <v>123</v>
      </c>
      <c r="E205" s="211" t="s">
        <v>539</v>
      </c>
      <c r="F205" s="212" t="s">
        <v>540</v>
      </c>
      <c r="G205" s="213" t="s">
        <v>519</v>
      </c>
      <c r="H205" s="214">
        <v>16</v>
      </c>
      <c r="I205" s="215"/>
      <c r="J205" s="216">
        <f>ROUND(I205*H205,2)</f>
        <v>0</v>
      </c>
      <c r="K205" s="217"/>
      <c r="L205" s="43"/>
      <c r="M205" s="218" t="s">
        <v>1</v>
      </c>
      <c r="N205" s="219" t="s">
        <v>45</v>
      </c>
      <c r="O205" s="90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273</v>
      </c>
      <c r="AT205" s="222" t="s">
        <v>123</v>
      </c>
      <c r="AU205" s="222" t="s">
        <v>90</v>
      </c>
      <c r="AY205" s="16" t="s">
        <v>122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88</v>
      </c>
      <c r="BK205" s="223">
        <f>ROUND(I205*H205,2)</f>
        <v>0</v>
      </c>
      <c r="BL205" s="16" t="s">
        <v>273</v>
      </c>
      <c r="BM205" s="222" t="s">
        <v>541</v>
      </c>
    </row>
    <row r="206" s="2" customFormat="1">
      <c r="A206" s="37"/>
      <c r="B206" s="38"/>
      <c r="C206" s="39"/>
      <c r="D206" s="224" t="s">
        <v>128</v>
      </c>
      <c r="E206" s="39"/>
      <c r="F206" s="225" t="s">
        <v>540</v>
      </c>
      <c r="G206" s="39"/>
      <c r="H206" s="39"/>
      <c r="I206" s="226"/>
      <c r="J206" s="39"/>
      <c r="K206" s="39"/>
      <c r="L206" s="43"/>
      <c r="M206" s="227"/>
      <c r="N206" s="228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128</v>
      </c>
      <c r="AU206" s="16" t="s">
        <v>90</v>
      </c>
    </row>
    <row r="207" s="2" customFormat="1">
      <c r="A207" s="37"/>
      <c r="B207" s="38"/>
      <c r="C207" s="39"/>
      <c r="D207" s="224" t="s">
        <v>130</v>
      </c>
      <c r="E207" s="39"/>
      <c r="F207" s="229" t="s">
        <v>542</v>
      </c>
      <c r="G207" s="39"/>
      <c r="H207" s="39"/>
      <c r="I207" s="226"/>
      <c r="J207" s="39"/>
      <c r="K207" s="39"/>
      <c r="L207" s="43"/>
      <c r="M207" s="227"/>
      <c r="N207" s="228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130</v>
      </c>
      <c r="AU207" s="16" t="s">
        <v>90</v>
      </c>
    </row>
    <row r="208" s="12" customFormat="1">
      <c r="A208" s="12"/>
      <c r="B208" s="230"/>
      <c r="C208" s="231"/>
      <c r="D208" s="224" t="s">
        <v>132</v>
      </c>
      <c r="E208" s="232" t="s">
        <v>1</v>
      </c>
      <c r="F208" s="233" t="s">
        <v>273</v>
      </c>
      <c r="G208" s="231"/>
      <c r="H208" s="234">
        <v>16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40" t="s">
        <v>132</v>
      </c>
      <c r="AU208" s="240" t="s">
        <v>90</v>
      </c>
      <c r="AV208" s="12" t="s">
        <v>90</v>
      </c>
      <c r="AW208" s="12" t="s">
        <v>34</v>
      </c>
      <c r="AX208" s="12" t="s">
        <v>88</v>
      </c>
      <c r="AY208" s="240" t="s">
        <v>122</v>
      </c>
    </row>
    <row r="209" s="2" customFormat="1" ht="16.5" customHeight="1">
      <c r="A209" s="37"/>
      <c r="B209" s="38"/>
      <c r="C209" s="210" t="s">
        <v>299</v>
      </c>
      <c r="D209" s="210" t="s">
        <v>123</v>
      </c>
      <c r="E209" s="211" t="s">
        <v>543</v>
      </c>
      <c r="F209" s="212" t="s">
        <v>544</v>
      </c>
      <c r="G209" s="213" t="s">
        <v>253</v>
      </c>
      <c r="H209" s="214">
        <v>7</v>
      </c>
      <c r="I209" s="215"/>
      <c r="J209" s="216">
        <f>ROUND(I209*H209,2)</f>
        <v>0</v>
      </c>
      <c r="K209" s="217"/>
      <c r="L209" s="43"/>
      <c r="M209" s="218" t="s">
        <v>1</v>
      </c>
      <c r="N209" s="219" t="s">
        <v>45</v>
      </c>
      <c r="O209" s="90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2" t="s">
        <v>273</v>
      </c>
      <c r="AT209" s="222" t="s">
        <v>123</v>
      </c>
      <c r="AU209" s="222" t="s">
        <v>90</v>
      </c>
      <c r="AY209" s="16" t="s">
        <v>122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6" t="s">
        <v>88</v>
      </c>
      <c r="BK209" s="223">
        <f>ROUND(I209*H209,2)</f>
        <v>0</v>
      </c>
      <c r="BL209" s="16" t="s">
        <v>273</v>
      </c>
      <c r="BM209" s="222" t="s">
        <v>545</v>
      </c>
    </row>
    <row r="210" s="2" customFormat="1">
      <c r="A210" s="37"/>
      <c r="B210" s="38"/>
      <c r="C210" s="39"/>
      <c r="D210" s="224" t="s">
        <v>128</v>
      </c>
      <c r="E210" s="39"/>
      <c r="F210" s="225" t="s">
        <v>544</v>
      </c>
      <c r="G210" s="39"/>
      <c r="H210" s="39"/>
      <c r="I210" s="226"/>
      <c r="J210" s="39"/>
      <c r="K210" s="39"/>
      <c r="L210" s="43"/>
      <c r="M210" s="227"/>
      <c r="N210" s="228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128</v>
      </c>
      <c r="AU210" s="16" t="s">
        <v>90</v>
      </c>
    </row>
    <row r="211" s="2" customFormat="1">
      <c r="A211" s="37"/>
      <c r="B211" s="38"/>
      <c r="C211" s="39"/>
      <c r="D211" s="224" t="s">
        <v>130</v>
      </c>
      <c r="E211" s="39"/>
      <c r="F211" s="229" t="s">
        <v>546</v>
      </c>
      <c r="G211" s="39"/>
      <c r="H211" s="39"/>
      <c r="I211" s="226"/>
      <c r="J211" s="39"/>
      <c r="K211" s="39"/>
      <c r="L211" s="43"/>
      <c r="M211" s="227"/>
      <c r="N211" s="228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130</v>
      </c>
      <c r="AU211" s="16" t="s">
        <v>90</v>
      </c>
    </row>
    <row r="212" s="12" customFormat="1">
      <c r="A212" s="12"/>
      <c r="B212" s="230"/>
      <c r="C212" s="231"/>
      <c r="D212" s="224" t="s">
        <v>132</v>
      </c>
      <c r="E212" s="232" t="s">
        <v>1</v>
      </c>
      <c r="F212" s="233" t="s">
        <v>547</v>
      </c>
      <c r="G212" s="231"/>
      <c r="H212" s="234">
        <v>5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40" t="s">
        <v>132</v>
      </c>
      <c r="AU212" s="240" t="s">
        <v>90</v>
      </c>
      <c r="AV212" s="12" t="s">
        <v>90</v>
      </c>
      <c r="AW212" s="12" t="s">
        <v>34</v>
      </c>
      <c r="AX212" s="12" t="s">
        <v>80</v>
      </c>
      <c r="AY212" s="240" t="s">
        <v>122</v>
      </c>
    </row>
    <row r="213" s="12" customFormat="1">
      <c r="A213" s="12"/>
      <c r="B213" s="230"/>
      <c r="C213" s="231"/>
      <c r="D213" s="224" t="s">
        <v>132</v>
      </c>
      <c r="E213" s="232" t="s">
        <v>1</v>
      </c>
      <c r="F213" s="233" t="s">
        <v>548</v>
      </c>
      <c r="G213" s="231"/>
      <c r="H213" s="234">
        <v>2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40" t="s">
        <v>132</v>
      </c>
      <c r="AU213" s="240" t="s">
        <v>90</v>
      </c>
      <c r="AV213" s="12" t="s">
        <v>90</v>
      </c>
      <c r="AW213" s="12" t="s">
        <v>34</v>
      </c>
      <c r="AX213" s="12" t="s">
        <v>80</v>
      </c>
      <c r="AY213" s="240" t="s">
        <v>122</v>
      </c>
    </row>
    <row r="214" s="2" customFormat="1" ht="16.5" customHeight="1">
      <c r="A214" s="37"/>
      <c r="B214" s="38"/>
      <c r="C214" s="210" t="s">
        <v>7</v>
      </c>
      <c r="D214" s="210" t="s">
        <v>123</v>
      </c>
      <c r="E214" s="211" t="s">
        <v>549</v>
      </c>
      <c r="F214" s="212" t="s">
        <v>550</v>
      </c>
      <c r="G214" s="213" t="s">
        <v>253</v>
      </c>
      <c r="H214" s="214">
        <v>4</v>
      </c>
      <c r="I214" s="215"/>
      <c r="J214" s="216">
        <f>ROUND(I214*H214,2)</f>
        <v>0</v>
      </c>
      <c r="K214" s="217"/>
      <c r="L214" s="43"/>
      <c r="M214" s="218" t="s">
        <v>1</v>
      </c>
      <c r="N214" s="219" t="s">
        <v>45</v>
      </c>
      <c r="O214" s="90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273</v>
      </c>
      <c r="AT214" s="222" t="s">
        <v>123</v>
      </c>
      <c r="AU214" s="222" t="s">
        <v>90</v>
      </c>
      <c r="AY214" s="16" t="s">
        <v>122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6" t="s">
        <v>88</v>
      </c>
      <c r="BK214" s="223">
        <f>ROUND(I214*H214,2)</f>
        <v>0</v>
      </c>
      <c r="BL214" s="16" t="s">
        <v>273</v>
      </c>
      <c r="BM214" s="222" t="s">
        <v>551</v>
      </c>
    </row>
    <row r="215" s="2" customFormat="1">
      <c r="A215" s="37"/>
      <c r="B215" s="38"/>
      <c r="C215" s="39"/>
      <c r="D215" s="224" t="s">
        <v>128</v>
      </c>
      <c r="E215" s="39"/>
      <c r="F215" s="225" t="s">
        <v>550</v>
      </c>
      <c r="G215" s="39"/>
      <c r="H215" s="39"/>
      <c r="I215" s="226"/>
      <c r="J215" s="39"/>
      <c r="K215" s="39"/>
      <c r="L215" s="43"/>
      <c r="M215" s="227"/>
      <c r="N215" s="228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128</v>
      </c>
      <c r="AU215" s="16" t="s">
        <v>90</v>
      </c>
    </row>
    <row r="216" s="2" customFormat="1">
      <c r="A216" s="37"/>
      <c r="B216" s="38"/>
      <c r="C216" s="39"/>
      <c r="D216" s="224" t="s">
        <v>130</v>
      </c>
      <c r="E216" s="39"/>
      <c r="F216" s="229" t="s">
        <v>546</v>
      </c>
      <c r="G216" s="39"/>
      <c r="H216" s="39"/>
      <c r="I216" s="226"/>
      <c r="J216" s="39"/>
      <c r="K216" s="39"/>
      <c r="L216" s="43"/>
      <c r="M216" s="227"/>
      <c r="N216" s="228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130</v>
      </c>
      <c r="AU216" s="16" t="s">
        <v>90</v>
      </c>
    </row>
    <row r="217" s="12" customFormat="1">
      <c r="A217" s="12"/>
      <c r="B217" s="230"/>
      <c r="C217" s="231"/>
      <c r="D217" s="224" t="s">
        <v>132</v>
      </c>
      <c r="E217" s="232" t="s">
        <v>1</v>
      </c>
      <c r="F217" s="233" t="s">
        <v>552</v>
      </c>
      <c r="G217" s="231"/>
      <c r="H217" s="234">
        <v>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40" t="s">
        <v>132</v>
      </c>
      <c r="AU217" s="240" t="s">
        <v>90</v>
      </c>
      <c r="AV217" s="12" t="s">
        <v>90</v>
      </c>
      <c r="AW217" s="12" t="s">
        <v>34</v>
      </c>
      <c r="AX217" s="12" t="s">
        <v>88</v>
      </c>
      <c r="AY217" s="240" t="s">
        <v>122</v>
      </c>
    </row>
    <row r="218" s="2" customFormat="1" ht="16.5" customHeight="1">
      <c r="A218" s="37"/>
      <c r="B218" s="38"/>
      <c r="C218" s="210" t="s">
        <v>311</v>
      </c>
      <c r="D218" s="210" t="s">
        <v>123</v>
      </c>
      <c r="E218" s="211" t="s">
        <v>553</v>
      </c>
      <c r="F218" s="212" t="s">
        <v>554</v>
      </c>
      <c r="G218" s="213" t="s">
        <v>253</v>
      </c>
      <c r="H218" s="214">
        <v>2</v>
      </c>
      <c r="I218" s="215"/>
      <c r="J218" s="216">
        <f>ROUND(I218*H218,2)</f>
        <v>0</v>
      </c>
      <c r="K218" s="217"/>
      <c r="L218" s="43"/>
      <c r="M218" s="218" t="s">
        <v>1</v>
      </c>
      <c r="N218" s="219" t="s">
        <v>45</v>
      </c>
      <c r="O218" s="90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273</v>
      </c>
      <c r="AT218" s="222" t="s">
        <v>123</v>
      </c>
      <c r="AU218" s="222" t="s">
        <v>90</v>
      </c>
      <c r="AY218" s="16" t="s">
        <v>122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88</v>
      </c>
      <c r="BK218" s="223">
        <f>ROUND(I218*H218,2)</f>
        <v>0</v>
      </c>
      <c r="BL218" s="16" t="s">
        <v>273</v>
      </c>
      <c r="BM218" s="222" t="s">
        <v>555</v>
      </c>
    </row>
    <row r="219" s="2" customFormat="1">
      <c r="A219" s="37"/>
      <c r="B219" s="38"/>
      <c r="C219" s="39"/>
      <c r="D219" s="224" t="s">
        <v>128</v>
      </c>
      <c r="E219" s="39"/>
      <c r="F219" s="225" t="s">
        <v>554</v>
      </c>
      <c r="G219" s="39"/>
      <c r="H219" s="39"/>
      <c r="I219" s="226"/>
      <c r="J219" s="39"/>
      <c r="K219" s="39"/>
      <c r="L219" s="43"/>
      <c r="M219" s="227"/>
      <c r="N219" s="228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128</v>
      </c>
      <c r="AU219" s="16" t="s">
        <v>90</v>
      </c>
    </row>
    <row r="220" s="2" customFormat="1">
      <c r="A220" s="37"/>
      <c r="B220" s="38"/>
      <c r="C220" s="39"/>
      <c r="D220" s="224" t="s">
        <v>130</v>
      </c>
      <c r="E220" s="39"/>
      <c r="F220" s="229" t="s">
        <v>546</v>
      </c>
      <c r="G220" s="39"/>
      <c r="H220" s="39"/>
      <c r="I220" s="226"/>
      <c r="J220" s="39"/>
      <c r="K220" s="39"/>
      <c r="L220" s="43"/>
      <c r="M220" s="227"/>
      <c r="N220" s="228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130</v>
      </c>
      <c r="AU220" s="16" t="s">
        <v>90</v>
      </c>
    </row>
    <row r="221" s="12" customFormat="1">
      <c r="A221" s="12"/>
      <c r="B221" s="230"/>
      <c r="C221" s="231"/>
      <c r="D221" s="224" t="s">
        <v>132</v>
      </c>
      <c r="E221" s="232" t="s">
        <v>1</v>
      </c>
      <c r="F221" s="233" t="s">
        <v>556</v>
      </c>
      <c r="G221" s="231"/>
      <c r="H221" s="234">
        <v>2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40" t="s">
        <v>132</v>
      </c>
      <c r="AU221" s="240" t="s">
        <v>90</v>
      </c>
      <c r="AV221" s="12" t="s">
        <v>90</v>
      </c>
      <c r="AW221" s="12" t="s">
        <v>34</v>
      </c>
      <c r="AX221" s="12" t="s">
        <v>88</v>
      </c>
      <c r="AY221" s="240" t="s">
        <v>122</v>
      </c>
    </row>
    <row r="222" s="2" customFormat="1" ht="16.5" customHeight="1">
      <c r="A222" s="37"/>
      <c r="B222" s="38"/>
      <c r="C222" s="210" t="s">
        <v>316</v>
      </c>
      <c r="D222" s="210" t="s">
        <v>123</v>
      </c>
      <c r="E222" s="211" t="s">
        <v>557</v>
      </c>
      <c r="F222" s="212" t="s">
        <v>558</v>
      </c>
      <c r="G222" s="213" t="s">
        <v>253</v>
      </c>
      <c r="H222" s="214">
        <v>2</v>
      </c>
      <c r="I222" s="215"/>
      <c r="J222" s="216">
        <f>ROUND(I222*H222,2)</f>
        <v>0</v>
      </c>
      <c r="K222" s="217"/>
      <c r="L222" s="43"/>
      <c r="M222" s="218" t="s">
        <v>1</v>
      </c>
      <c r="N222" s="219" t="s">
        <v>45</v>
      </c>
      <c r="O222" s="90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273</v>
      </c>
      <c r="AT222" s="222" t="s">
        <v>123</v>
      </c>
      <c r="AU222" s="222" t="s">
        <v>90</v>
      </c>
      <c r="AY222" s="16" t="s">
        <v>122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6" t="s">
        <v>88</v>
      </c>
      <c r="BK222" s="223">
        <f>ROUND(I222*H222,2)</f>
        <v>0</v>
      </c>
      <c r="BL222" s="16" t="s">
        <v>273</v>
      </c>
      <c r="BM222" s="222" t="s">
        <v>559</v>
      </c>
    </row>
    <row r="223" s="2" customFormat="1">
      <c r="A223" s="37"/>
      <c r="B223" s="38"/>
      <c r="C223" s="39"/>
      <c r="D223" s="224" t="s">
        <v>128</v>
      </c>
      <c r="E223" s="39"/>
      <c r="F223" s="225" t="s">
        <v>558</v>
      </c>
      <c r="G223" s="39"/>
      <c r="H223" s="39"/>
      <c r="I223" s="226"/>
      <c r="J223" s="39"/>
      <c r="K223" s="39"/>
      <c r="L223" s="43"/>
      <c r="M223" s="227"/>
      <c r="N223" s="228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128</v>
      </c>
      <c r="AU223" s="16" t="s">
        <v>90</v>
      </c>
    </row>
    <row r="224" s="2" customFormat="1">
      <c r="A224" s="37"/>
      <c r="B224" s="38"/>
      <c r="C224" s="39"/>
      <c r="D224" s="224" t="s">
        <v>130</v>
      </c>
      <c r="E224" s="39"/>
      <c r="F224" s="229" t="s">
        <v>546</v>
      </c>
      <c r="G224" s="39"/>
      <c r="H224" s="39"/>
      <c r="I224" s="226"/>
      <c r="J224" s="39"/>
      <c r="K224" s="39"/>
      <c r="L224" s="43"/>
      <c r="M224" s="227"/>
      <c r="N224" s="228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130</v>
      </c>
      <c r="AU224" s="16" t="s">
        <v>90</v>
      </c>
    </row>
    <row r="225" s="12" customFormat="1">
      <c r="A225" s="12"/>
      <c r="B225" s="230"/>
      <c r="C225" s="231"/>
      <c r="D225" s="224" t="s">
        <v>132</v>
      </c>
      <c r="E225" s="232" t="s">
        <v>1</v>
      </c>
      <c r="F225" s="233" t="s">
        <v>560</v>
      </c>
      <c r="G225" s="231"/>
      <c r="H225" s="234">
        <v>2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40" t="s">
        <v>132</v>
      </c>
      <c r="AU225" s="240" t="s">
        <v>90</v>
      </c>
      <c r="AV225" s="12" t="s">
        <v>90</v>
      </c>
      <c r="AW225" s="12" t="s">
        <v>34</v>
      </c>
      <c r="AX225" s="12" t="s">
        <v>88</v>
      </c>
      <c r="AY225" s="240" t="s">
        <v>122</v>
      </c>
    </row>
    <row r="226" s="2" customFormat="1" ht="24.15" customHeight="1">
      <c r="A226" s="37"/>
      <c r="B226" s="38"/>
      <c r="C226" s="210" t="s">
        <v>321</v>
      </c>
      <c r="D226" s="210" t="s">
        <v>123</v>
      </c>
      <c r="E226" s="211" t="s">
        <v>561</v>
      </c>
      <c r="F226" s="212" t="s">
        <v>562</v>
      </c>
      <c r="G226" s="213" t="s">
        <v>201</v>
      </c>
      <c r="H226" s="214">
        <v>160</v>
      </c>
      <c r="I226" s="215"/>
      <c r="J226" s="216">
        <f>ROUND(I226*H226,2)</f>
        <v>0</v>
      </c>
      <c r="K226" s="217"/>
      <c r="L226" s="43"/>
      <c r="M226" s="218" t="s">
        <v>1</v>
      </c>
      <c r="N226" s="219" t="s">
        <v>45</v>
      </c>
      <c r="O226" s="90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273</v>
      </c>
      <c r="AT226" s="222" t="s">
        <v>123</v>
      </c>
      <c r="AU226" s="222" t="s">
        <v>90</v>
      </c>
      <c r="AY226" s="16" t="s">
        <v>122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6" t="s">
        <v>88</v>
      </c>
      <c r="BK226" s="223">
        <f>ROUND(I226*H226,2)</f>
        <v>0</v>
      </c>
      <c r="BL226" s="16" t="s">
        <v>273</v>
      </c>
      <c r="BM226" s="222" t="s">
        <v>563</v>
      </c>
    </row>
    <row r="227" s="2" customFormat="1">
      <c r="A227" s="37"/>
      <c r="B227" s="38"/>
      <c r="C227" s="39"/>
      <c r="D227" s="224" t="s">
        <v>128</v>
      </c>
      <c r="E227" s="39"/>
      <c r="F227" s="225" t="s">
        <v>562</v>
      </c>
      <c r="G227" s="39"/>
      <c r="H227" s="39"/>
      <c r="I227" s="226"/>
      <c r="J227" s="39"/>
      <c r="K227" s="39"/>
      <c r="L227" s="43"/>
      <c r="M227" s="227"/>
      <c r="N227" s="228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128</v>
      </c>
      <c r="AU227" s="16" t="s">
        <v>90</v>
      </c>
    </row>
    <row r="228" s="2" customFormat="1">
      <c r="A228" s="37"/>
      <c r="B228" s="38"/>
      <c r="C228" s="39"/>
      <c r="D228" s="224" t="s">
        <v>130</v>
      </c>
      <c r="E228" s="39"/>
      <c r="F228" s="229" t="s">
        <v>564</v>
      </c>
      <c r="G228" s="39"/>
      <c r="H228" s="39"/>
      <c r="I228" s="226"/>
      <c r="J228" s="39"/>
      <c r="K228" s="39"/>
      <c r="L228" s="43"/>
      <c r="M228" s="227"/>
      <c r="N228" s="228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130</v>
      </c>
      <c r="AU228" s="16" t="s">
        <v>90</v>
      </c>
    </row>
    <row r="229" s="12" customFormat="1">
      <c r="A229" s="12"/>
      <c r="B229" s="230"/>
      <c r="C229" s="231"/>
      <c r="D229" s="224" t="s">
        <v>132</v>
      </c>
      <c r="E229" s="232" t="s">
        <v>1</v>
      </c>
      <c r="F229" s="233" t="s">
        <v>565</v>
      </c>
      <c r="G229" s="231"/>
      <c r="H229" s="234">
        <v>160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40" t="s">
        <v>132</v>
      </c>
      <c r="AU229" s="240" t="s">
        <v>90</v>
      </c>
      <c r="AV229" s="12" t="s">
        <v>90</v>
      </c>
      <c r="AW229" s="12" t="s">
        <v>34</v>
      </c>
      <c r="AX229" s="12" t="s">
        <v>88</v>
      </c>
      <c r="AY229" s="240" t="s">
        <v>122</v>
      </c>
    </row>
    <row r="230" s="11" customFormat="1" ht="22.8" customHeight="1">
      <c r="A230" s="11"/>
      <c r="B230" s="196"/>
      <c r="C230" s="197"/>
      <c r="D230" s="198" t="s">
        <v>79</v>
      </c>
      <c r="E230" s="250" t="s">
        <v>566</v>
      </c>
      <c r="F230" s="250" t="s">
        <v>567</v>
      </c>
      <c r="G230" s="197"/>
      <c r="H230" s="197"/>
      <c r="I230" s="200"/>
      <c r="J230" s="251">
        <f>BK230</f>
        <v>0</v>
      </c>
      <c r="K230" s="197"/>
      <c r="L230" s="202"/>
      <c r="M230" s="203"/>
      <c r="N230" s="204"/>
      <c r="O230" s="204"/>
      <c r="P230" s="205">
        <f>SUM(P231:P247)</f>
        <v>0</v>
      </c>
      <c r="Q230" s="204"/>
      <c r="R230" s="205">
        <f>SUM(R231:R247)</f>
        <v>0</v>
      </c>
      <c r="S230" s="204"/>
      <c r="T230" s="206">
        <f>SUM(T231:T247)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07" t="s">
        <v>90</v>
      </c>
      <c r="AT230" s="208" t="s">
        <v>79</v>
      </c>
      <c r="AU230" s="208" t="s">
        <v>88</v>
      </c>
      <c r="AY230" s="207" t="s">
        <v>122</v>
      </c>
      <c r="BK230" s="209">
        <f>SUM(BK231:BK247)</f>
        <v>0</v>
      </c>
    </row>
    <row r="231" s="2" customFormat="1" ht="24.15" customHeight="1">
      <c r="A231" s="37"/>
      <c r="B231" s="38"/>
      <c r="C231" s="210" t="s">
        <v>327</v>
      </c>
      <c r="D231" s="210" t="s">
        <v>123</v>
      </c>
      <c r="E231" s="211" t="s">
        <v>568</v>
      </c>
      <c r="F231" s="212" t="s">
        <v>569</v>
      </c>
      <c r="G231" s="213" t="s">
        <v>201</v>
      </c>
      <c r="H231" s="214">
        <v>13</v>
      </c>
      <c r="I231" s="215"/>
      <c r="J231" s="216">
        <f>ROUND(I231*H231,2)</f>
        <v>0</v>
      </c>
      <c r="K231" s="217"/>
      <c r="L231" s="43"/>
      <c r="M231" s="218" t="s">
        <v>1</v>
      </c>
      <c r="N231" s="219" t="s">
        <v>45</v>
      </c>
      <c r="O231" s="90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2" t="s">
        <v>273</v>
      </c>
      <c r="AT231" s="222" t="s">
        <v>123</v>
      </c>
      <c r="AU231" s="222" t="s">
        <v>90</v>
      </c>
      <c r="AY231" s="16" t="s">
        <v>122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6" t="s">
        <v>88</v>
      </c>
      <c r="BK231" s="223">
        <f>ROUND(I231*H231,2)</f>
        <v>0</v>
      </c>
      <c r="BL231" s="16" t="s">
        <v>273</v>
      </c>
      <c r="BM231" s="222" t="s">
        <v>570</v>
      </c>
    </row>
    <row r="232" s="2" customFormat="1">
      <c r="A232" s="37"/>
      <c r="B232" s="38"/>
      <c r="C232" s="39"/>
      <c r="D232" s="224" t="s">
        <v>128</v>
      </c>
      <c r="E232" s="39"/>
      <c r="F232" s="225" t="s">
        <v>569</v>
      </c>
      <c r="G232" s="39"/>
      <c r="H232" s="39"/>
      <c r="I232" s="226"/>
      <c r="J232" s="39"/>
      <c r="K232" s="39"/>
      <c r="L232" s="43"/>
      <c r="M232" s="227"/>
      <c r="N232" s="228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128</v>
      </c>
      <c r="AU232" s="16" t="s">
        <v>90</v>
      </c>
    </row>
    <row r="233" s="2" customFormat="1">
      <c r="A233" s="37"/>
      <c r="B233" s="38"/>
      <c r="C233" s="39"/>
      <c r="D233" s="224" t="s">
        <v>130</v>
      </c>
      <c r="E233" s="39"/>
      <c r="F233" s="229" t="s">
        <v>571</v>
      </c>
      <c r="G233" s="39"/>
      <c r="H233" s="39"/>
      <c r="I233" s="226"/>
      <c r="J233" s="39"/>
      <c r="K233" s="39"/>
      <c r="L233" s="43"/>
      <c r="M233" s="227"/>
      <c r="N233" s="228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130</v>
      </c>
      <c r="AU233" s="16" t="s">
        <v>90</v>
      </c>
    </row>
    <row r="234" s="12" customFormat="1">
      <c r="A234" s="12"/>
      <c r="B234" s="230"/>
      <c r="C234" s="231"/>
      <c r="D234" s="224" t="s">
        <v>132</v>
      </c>
      <c r="E234" s="232" t="s">
        <v>1</v>
      </c>
      <c r="F234" s="233" t="s">
        <v>572</v>
      </c>
      <c r="G234" s="231"/>
      <c r="H234" s="234">
        <v>13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40" t="s">
        <v>132</v>
      </c>
      <c r="AU234" s="240" t="s">
        <v>90</v>
      </c>
      <c r="AV234" s="12" t="s">
        <v>90</v>
      </c>
      <c r="AW234" s="12" t="s">
        <v>34</v>
      </c>
      <c r="AX234" s="12" t="s">
        <v>88</v>
      </c>
      <c r="AY234" s="240" t="s">
        <v>122</v>
      </c>
    </row>
    <row r="235" s="2" customFormat="1" ht="24.15" customHeight="1">
      <c r="A235" s="37"/>
      <c r="B235" s="38"/>
      <c r="C235" s="210" t="s">
        <v>334</v>
      </c>
      <c r="D235" s="210" t="s">
        <v>123</v>
      </c>
      <c r="E235" s="211" t="s">
        <v>573</v>
      </c>
      <c r="F235" s="212" t="s">
        <v>574</v>
      </c>
      <c r="G235" s="213" t="s">
        <v>201</v>
      </c>
      <c r="H235" s="214">
        <v>145</v>
      </c>
      <c r="I235" s="215"/>
      <c r="J235" s="216">
        <f>ROUND(I235*H235,2)</f>
        <v>0</v>
      </c>
      <c r="K235" s="217"/>
      <c r="L235" s="43"/>
      <c r="M235" s="218" t="s">
        <v>1</v>
      </c>
      <c r="N235" s="219" t="s">
        <v>45</v>
      </c>
      <c r="O235" s="90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273</v>
      </c>
      <c r="AT235" s="222" t="s">
        <v>123</v>
      </c>
      <c r="AU235" s="222" t="s">
        <v>90</v>
      </c>
      <c r="AY235" s="16" t="s">
        <v>122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88</v>
      </c>
      <c r="BK235" s="223">
        <f>ROUND(I235*H235,2)</f>
        <v>0</v>
      </c>
      <c r="BL235" s="16" t="s">
        <v>273</v>
      </c>
      <c r="BM235" s="222" t="s">
        <v>575</v>
      </c>
    </row>
    <row r="236" s="2" customFormat="1">
      <c r="A236" s="37"/>
      <c r="B236" s="38"/>
      <c r="C236" s="39"/>
      <c r="D236" s="224" t="s">
        <v>128</v>
      </c>
      <c r="E236" s="39"/>
      <c r="F236" s="225" t="s">
        <v>574</v>
      </c>
      <c r="G236" s="39"/>
      <c r="H236" s="39"/>
      <c r="I236" s="226"/>
      <c r="J236" s="39"/>
      <c r="K236" s="39"/>
      <c r="L236" s="43"/>
      <c r="M236" s="227"/>
      <c r="N236" s="228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128</v>
      </c>
      <c r="AU236" s="16" t="s">
        <v>90</v>
      </c>
    </row>
    <row r="237" s="2" customFormat="1">
      <c r="A237" s="37"/>
      <c r="B237" s="38"/>
      <c r="C237" s="39"/>
      <c r="D237" s="224" t="s">
        <v>130</v>
      </c>
      <c r="E237" s="39"/>
      <c r="F237" s="229" t="s">
        <v>576</v>
      </c>
      <c r="G237" s="39"/>
      <c r="H237" s="39"/>
      <c r="I237" s="226"/>
      <c r="J237" s="39"/>
      <c r="K237" s="39"/>
      <c r="L237" s="43"/>
      <c r="M237" s="227"/>
      <c r="N237" s="228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130</v>
      </c>
      <c r="AU237" s="16" t="s">
        <v>90</v>
      </c>
    </row>
    <row r="238" s="12" customFormat="1">
      <c r="A238" s="12"/>
      <c r="B238" s="230"/>
      <c r="C238" s="231"/>
      <c r="D238" s="224" t="s">
        <v>132</v>
      </c>
      <c r="E238" s="232" t="s">
        <v>1</v>
      </c>
      <c r="F238" s="233" t="s">
        <v>577</v>
      </c>
      <c r="G238" s="231"/>
      <c r="H238" s="234">
        <v>145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40" t="s">
        <v>132</v>
      </c>
      <c r="AU238" s="240" t="s">
        <v>90</v>
      </c>
      <c r="AV238" s="12" t="s">
        <v>90</v>
      </c>
      <c r="AW238" s="12" t="s">
        <v>34</v>
      </c>
      <c r="AX238" s="12" t="s">
        <v>88</v>
      </c>
      <c r="AY238" s="240" t="s">
        <v>122</v>
      </c>
    </row>
    <row r="239" s="2" customFormat="1" ht="24.15" customHeight="1">
      <c r="A239" s="37"/>
      <c r="B239" s="38"/>
      <c r="C239" s="210" t="s">
        <v>339</v>
      </c>
      <c r="D239" s="210" t="s">
        <v>123</v>
      </c>
      <c r="E239" s="211" t="s">
        <v>578</v>
      </c>
      <c r="F239" s="212" t="s">
        <v>579</v>
      </c>
      <c r="G239" s="213" t="s">
        <v>201</v>
      </c>
      <c r="H239" s="214">
        <v>145</v>
      </c>
      <c r="I239" s="215"/>
      <c r="J239" s="216">
        <f>ROUND(I239*H239,2)</f>
        <v>0</v>
      </c>
      <c r="K239" s="217"/>
      <c r="L239" s="43"/>
      <c r="M239" s="218" t="s">
        <v>1</v>
      </c>
      <c r="N239" s="219" t="s">
        <v>45</v>
      </c>
      <c r="O239" s="90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2" t="s">
        <v>273</v>
      </c>
      <c r="AT239" s="222" t="s">
        <v>123</v>
      </c>
      <c r="AU239" s="222" t="s">
        <v>90</v>
      </c>
      <c r="AY239" s="16" t="s">
        <v>122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6" t="s">
        <v>88</v>
      </c>
      <c r="BK239" s="223">
        <f>ROUND(I239*H239,2)</f>
        <v>0</v>
      </c>
      <c r="BL239" s="16" t="s">
        <v>273</v>
      </c>
      <c r="BM239" s="222" t="s">
        <v>580</v>
      </c>
    </row>
    <row r="240" s="2" customFormat="1">
      <c r="A240" s="37"/>
      <c r="B240" s="38"/>
      <c r="C240" s="39"/>
      <c r="D240" s="224" t="s">
        <v>128</v>
      </c>
      <c r="E240" s="39"/>
      <c r="F240" s="225" t="s">
        <v>579</v>
      </c>
      <c r="G240" s="39"/>
      <c r="H240" s="39"/>
      <c r="I240" s="226"/>
      <c r="J240" s="39"/>
      <c r="K240" s="39"/>
      <c r="L240" s="43"/>
      <c r="M240" s="227"/>
      <c r="N240" s="228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128</v>
      </c>
      <c r="AU240" s="16" t="s">
        <v>90</v>
      </c>
    </row>
    <row r="241" s="2" customFormat="1">
      <c r="A241" s="37"/>
      <c r="B241" s="38"/>
      <c r="C241" s="39"/>
      <c r="D241" s="224" t="s">
        <v>130</v>
      </c>
      <c r="E241" s="39"/>
      <c r="F241" s="229" t="s">
        <v>581</v>
      </c>
      <c r="G241" s="39"/>
      <c r="H241" s="39"/>
      <c r="I241" s="226"/>
      <c r="J241" s="39"/>
      <c r="K241" s="39"/>
      <c r="L241" s="43"/>
      <c r="M241" s="227"/>
      <c r="N241" s="228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130</v>
      </c>
      <c r="AU241" s="16" t="s">
        <v>90</v>
      </c>
    </row>
    <row r="242" s="12" customFormat="1">
      <c r="A242" s="12"/>
      <c r="B242" s="230"/>
      <c r="C242" s="231"/>
      <c r="D242" s="224" t="s">
        <v>132</v>
      </c>
      <c r="E242" s="232" t="s">
        <v>1</v>
      </c>
      <c r="F242" s="233" t="s">
        <v>582</v>
      </c>
      <c r="G242" s="231"/>
      <c r="H242" s="234">
        <v>145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40" t="s">
        <v>132</v>
      </c>
      <c r="AU242" s="240" t="s">
        <v>90</v>
      </c>
      <c r="AV242" s="12" t="s">
        <v>90</v>
      </c>
      <c r="AW242" s="12" t="s">
        <v>34</v>
      </c>
      <c r="AX242" s="12" t="s">
        <v>88</v>
      </c>
      <c r="AY242" s="240" t="s">
        <v>122</v>
      </c>
    </row>
    <row r="243" s="2" customFormat="1" ht="37.8" customHeight="1">
      <c r="A243" s="37"/>
      <c r="B243" s="38"/>
      <c r="C243" s="210" t="s">
        <v>345</v>
      </c>
      <c r="D243" s="210" t="s">
        <v>123</v>
      </c>
      <c r="E243" s="211" t="s">
        <v>583</v>
      </c>
      <c r="F243" s="212" t="s">
        <v>584</v>
      </c>
      <c r="G243" s="213" t="s">
        <v>201</v>
      </c>
      <c r="H243" s="214">
        <v>145</v>
      </c>
      <c r="I243" s="215"/>
      <c r="J243" s="216">
        <f>ROUND(I243*H243,2)</f>
        <v>0</v>
      </c>
      <c r="K243" s="217"/>
      <c r="L243" s="43"/>
      <c r="M243" s="218" t="s">
        <v>1</v>
      </c>
      <c r="N243" s="219" t="s">
        <v>45</v>
      </c>
      <c r="O243" s="90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2" t="s">
        <v>273</v>
      </c>
      <c r="AT243" s="222" t="s">
        <v>123</v>
      </c>
      <c r="AU243" s="222" t="s">
        <v>90</v>
      </c>
      <c r="AY243" s="16" t="s">
        <v>122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6" t="s">
        <v>88</v>
      </c>
      <c r="BK243" s="223">
        <f>ROUND(I243*H243,2)</f>
        <v>0</v>
      </c>
      <c r="BL243" s="16" t="s">
        <v>273</v>
      </c>
      <c r="BM243" s="222" t="s">
        <v>585</v>
      </c>
    </row>
    <row r="244" s="2" customFormat="1">
      <c r="A244" s="37"/>
      <c r="B244" s="38"/>
      <c r="C244" s="39"/>
      <c r="D244" s="224" t="s">
        <v>128</v>
      </c>
      <c r="E244" s="39"/>
      <c r="F244" s="225" t="s">
        <v>584</v>
      </c>
      <c r="G244" s="39"/>
      <c r="H244" s="39"/>
      <c r="I244" s="226"/>
      <c r="J244" s="39"/>
      <c r="K244" s="39"/>
      <c r="L244" s="43"/>
      <c r="M244" s="227"/>
      <c r="N244" s="228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128</v>
      </c>
      <c r="AU244" s="16" t="s">
        <v>90</v>
      </c>
    </row>
    <row r="245" s="2" customFormat="1">
      <c r="A245" s="37"/>
      <c r="B245" s="38"/>
      <c r="C245" s="39"/>
      <c r="D245" s="224" t="s">
        <v>130</v>
      </c>
      <c r="E245" s="39"/>
      <c r="F245" s="229" t="s">
        <v>586</v>
      </c>
      <c r="G245" s="39"/>
      <c r="H245" s="39"/>
      <c r="I245" s="226"/>
      <c r="J245" s="39"/>
      <c r="K245" s="39"/>
      <c r="L245" s="43"/>
      <c r="M245" s="227"/>
      <c r="N245" s="228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130</v>
      </c>
      <c r="AU245" s="16" t="s">
        <v>90</v>
      </c>
    </row>
    <row r="246" s="12" customFormat="1">
      <c r="A246" s="12"/>
      <c r="B246" s="230"/>
      <c r="C246" s="231"/>
      <c r="D246" s="224" t="s">
        <v>132</v>
      </c>
      <c r="E246" s="232" t="s">
        <v>1</v>
      </c>
      <c r="F246" s="233" t="s">
        <v>587</v>
      </c>
      <c r="G246" s="231"/>
      <c r="H246" s="234">
        <v>132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40" t="s">
        <v>132</v>
      </c>
      <c r="AU246" s="240" t="s">
        <v>90</v>
      </c>
      <c r="AV246" s="12" t="s">
        <v>90</v>
      </c>
      <c r="AW246" s="12" t="s">
        <v>34</v>
      </c>
      <c r="AX246" s="12" t="s">
        <v>80</v>
      </c>
      <c r="AY246" s="240" t="s">
        <v>122</v>
      </c>
    </row>
    <row r="247" s="12" customFormat="1">
      <c r="A247" s="12"/>
      <c r="B247" s="230"/>
      <c r="C247" s="231"/>
      <c r="D247" s="224" t="s">
        <v>132</v>
      </c>
      <c r="E247" s="232" t="s">
        <v>1</v>
      </c>
      <c r="F247" s="233" t="s">
        <v>588</v>
      </c>
      <c r="G247" s="231"/>
      <c r="H247" s="234">
        <v>13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40" t="s">
        <v>132</v>
      </c>
      <c r="AU247" s="240" t="s">
        <v>90</v>
      </c>
      <c r="AV247" s="12" t="s">
        <v>90</v>
      </c>
      <c r="AW247" s="12" t="s">
        <v>34</v>
      </c>
      <c r="AX247" s="12" t="s">
        <v>80</v>
      </c>
      <c r="AY247" s="240" t="s">
        <v>122</v>
      </c>
    </row>
    <row r="248" s="11" customFormat="1" ht="25.92" customHeight="1">
      <c r="A248" s="11"/>
      <c r="B248" s="196"/>
      <c r="C248" s="197"/>
      <c r="D248" s="198" t="s">
        <v>79</v>
      </c>
      <c r="E248" s="199" t="s">
        <v>119</v>
      </c>
      <c r="F248" s="199" t="s">
        <v>120</v>
      </c>
      <c r="G248" s="197"/>
      <c r="H248" s="197"/>
      <c r="I248" s="200"/>
      <c r="J248" s="201">
        <f>BK248</f>
        <v>0</v>
      </c>
      <c r="K248" s="197"/>
      <c r="L248" s="202"/>
      <c r="M248" s="203"/>
      <c r="N248" s="204"/>
      <c r="O248" s="204"/>
      <c r="P248" s="205">
        <f>SUM(P249:P261)</f>
        <v>0</v>
      </c>
      <c r="Q248" s="204"/>
      <c r="R248" s="205">
        <f>SUM(R249:R261)</f>
        <v>0</v>
      </c>
      <c r="S248" s="204"/>
      <c r="T248" s="206">
        <f>SUM(T249:T261)</f>
        <v>0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R248" s="207" t="s">
        <v>121</v>
      </c>
      <c r="AT248" s="208" t="s">
        <v>79</v>
      </c>
      <c r="AU248" s="208" t="s">
        <v>80</v>
      </c>
      <c r="AY248" s="207" t="s">
        <v>122</v>
      </c>
      <c r="BK248" s="209">
        <f>SUM(BK249:BK261)</f>
        <v>0</v>
      </c>
    </row>
    <row r="249" s="2" customFormat="1" ht="24.15" customHeight="1">
      <c r="A249" s="37"/>
      <c r="B249" s="38"/>
      <c r="C249" s="210" t="s">
        <v>351</v>
      </c>
      <c r="D249" s="210" t="s">
        <v>123</v>
      </c>
      <c r="E249" s="211" t="s">
        <v>432</v>
      </c>
      <c r="F249" s="212" t="s">
        <v>433</v>
      </c>
      <c r="G249" s="213" t="s">
        <v>427</v>
      </c>
      <c r="H249" s="214">
        <v>19</v>
      </c>
      <c r="I249" s="215"/>
      <c r="J249" s="216">
        <f>ROUND(I249*H249,2)</f>
        <v>0</v>
      </c>
      <c r="K249" s="217"/>
      <c r="L249" s="43"/>
      <c r="M249" s="218" t="s">
        <v>1</v>
      </c>
      <c r="N249" s="219" t="s">
        <v>45</v>
      </c>
      <c r="O249" s="90"/>
      <c r="P249" s="220">
        <f>O249*H249</f>
        <v>0</v>
      </c>
      <c r="Q249" s="220">
        <v>0</v>
      </c>
      <c r="R249" s="220">
        <f>Q249*H249</f>
        <v>0</v>
      </c>
      <c r="S249" s="220">
        <v>0</v>
      </c>
      <c r="T249" s="22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2" t="s">
        <v>136</v>
      </c>
      <c r="AT249" s="222" t="s">
        <v>123</v>
      </c>
      <c r="AU249" s="222" t="s">
        <v>88</v>
      </c>
      <c r="AY249" s="16" t="s">
        <v>122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6" t="s">
        <v>88</v>
      </c>
      <c r="BK249" s="223">
        <f>ROUND(I249*H249,2)</f>
        <v>0</v>
      </c>
      <c r="BL249" s="16" t="s">
        <v>136</v>
      </c>
      <c r="BM249" s="222" t="s">
        <v>589</v>
      </c>
    </row>
    <row r="250" s="2" customFormat="1">
      <c r="A250" s="37"/>
      <c r="B250" s="38"/>
      <c r="C250" s="39"/>
      <c r="D250" s="224" t="s">
        <v>128</v>
      </c>
      <c r="E250" s="39"/>
      <c r="F250" s="225" t="s">
        <v>435</v>
      </c>
      <c r="G250" s="39"/>
      <c r="H250" s="39"/>
      <c r="I250" s="226"/>
      <c r="J250" s="39"/>
      <c r="K250" s="39"/>
      <c r="L250" s="43"/>
      <c r="M250" s="227"/>
      <c r="N250" s="228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128</v>
      </c>
      <c r="AU250" s="16" t="s">
        <v>88</v>
      </c>
    </row>
    <row r="251" s="2" customFormat="1">
      <c r="A251" s="37"/>
      <c r="B251" s="38"/>
      <c r="C251" s="39"/>
      <c r="D251" s="224" t="s">
        <v>130</v>
      </c>
      <c r="E251" s="39"/>
      <c r="F251" s="229" t="s">
        <v>429</v>
      </c>
      <c r="G251" s="39"/>
      <c r="H251" s="39"/>
      <c r="I251" s="226"/>
      <c r="J251" s="39"/>
      <c r="K251" s="39"/>
      <c r="L251" s="43"/>
      <c r="M251" s="227"/>
      <c r="N251" s="228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130</v>
      </c>
      <c r="AU251" s="16" t="s">
        <v>88</v>
      </c>
    </row>
    <row r="252" s="2" customFormat="1">
      <c r="A252" s="37"/>
      <c r="B252" s="38"/>
      <c r="C252" s="39"/>
      <c r="D252" s="224" t="s">
        <v>256</v>
      </c>
      <c r="E252" s="39"/>
      <c r="F252" s="229" t="s">
        <v>590</v>
      </c>
      <c r="G252" s="39"/>
      <c r="H252" s="39"/>
      <c r="I252" s="226"/>
      <c r="J252" s="39"/>
      <c r="K252" s="39"/>
      <c r="L252" s="43"/>
      <c r="M252" s="227"/>
      <c r="N252" s="228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256</v>
      </c>
      <c r="AU252" s="16" t="s">
        <v>88</v>
      </c>
    </row>
    <row r="253" s="12" customFormat="1">
      <c r="A253" s="12"/>
      <c r="B253" s="230"/>
      <c r="C253" s="231"/>
      <c r="D253" s="224" t="s">
        <v>132</v>
      </c>
      <c r="E253" s="232" t="s">
        <v>1</v>
      </c>
      <c r="F253" s="233" t="s">
        <v>591</v>
      </c>
      <c r="G253" s="231"/>
      <c r="H253" s="234">
        <v>19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40" t="s">
        <v>132</v>
      </c>
      <c r="AU253" s="240" t="s">
        <v>88</v>
      </c>
      <c r="AV253" s="12" t="s">
        <v>90</v>
      </c>
      <c r="AW253" s="12" t="s">
        <v>34</v>
      </c>
      <c r="AX253" s="12" t="s">
        <v>88</v>
      </c>
      <c r="AY253" s="240" t="s">
        <v>122</v>
      </c>
    </row>
    <row r="254" s="2" customFormat="1" ht="16.5" customHeight="1">
      <c r="A254" s="37"/>
      <c r="B254" s="38"/>
      <c r="C254" s="210" t="s">
        <v>357</v>
      </c>
      <c r="D254" s="210" t="s">
        <v>123</v>
      </c>
      <c r="E254" s="211" t="s">
        <v>592</v>
      </c>
      <c r="F254" s="212" t="s">
        <v>135</v>
      </c>
      <c r="G254" s="213" t="s">
        <v>126</v>
      </c>
      <c r="H254" s="214">
        <v>1</v>
      </c>
      <c r="I254" s="215"/>
      <c r="J254" s="216">
        <f>ROUND(I254*H254,2)</f>
        <v>0</v>
      </c>
      <c r="K254" s="217"/>
      <c r="L254" s="43"/>
      <c r="M254" s="218" t="s">
        <v>1</v>
      </c>
      <c r="N254" s="219" t="s">
        <v>45</v>
      </c>
      <c r="O254" s="90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2" t="s">
        <v>136</v>
      </c>
      <c r="AT254" s="222" t="s">
        <v>123</v>
      </c>
      <c r="AU254" s="222" t="s">
        <v>88</v>
      </c>
      <c r="AY254" s="16" t="s">
        <v>122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6" t="s">
        <v>88</v>
      </c>
      <c r="BK254" s="223">
        <f>ROUND(I254*H254,2)</f>
        <v>0</v>
      </c>
      <c r="BL254" s="16" t="s">
        <v>136</v>
      </c>
      <c r="BM254" s="222" t="s">
        <v>593</v>
      </c>
    </row>
    <row r="255" s="2" customFormat="1">
      <c r="A255" s="37"/>
      <c r="B255" s="38"/>
      <c r="C255" s="39"/>
      <c r="D255" s="224" t="s">
        <v>128</v>
      </c>
      <c r="E255" s="39"/>
      <c r="F255" s="225" t="s">
        <v>135</v>
      </c>
      <c r="G255" s="39"/>
      <c r="H255" s="39"/>
      <c r="I255" s="226"/>
      <c r="J255" s="39"/>
      <c r="K255" s="39"/>
      <c r="L255" s="43"/>
      <c r="M255" s="227"/>
      <c r="N255" s="228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128</v>
      </c>
      <c r="AU255" s="16" t="s">
        <v>88</v>
      </c>
    </row>
    <row r="256" s="2" customFormat="1">
      <c r="A256" s="37"/>
      <c r="B256" s="38"/>
      <c r="C256" s="39"/>
      <c r="D256" s="224" t="s">
        <v>130</v>
      </c>
      <c r="E256" s="39"/>
      <c r="F256" s="229" t="s">
        <v>594</v>
      </c>
      <c r="G256" s="39"/>
      <c r="H256" s="39"/>
      <c r="I256" s="226"/>
      <c r="J256" s="39"/>
      <c r="K256" s="39"/>
      <c r="L256" s="43"/>
      <c r="M256" s="227"/>
      <c r="N256" s="228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130</v>
      </c>
      <c r="AU256" s="16" t="s">
        <v>88</v>
      </c>
    </row>
    <row r="257" s="12" customFormat="1">
      <c r="A257" s="12"/>
      <c r="B257" s="230"/>
      <c r="C257" s="231"/>
      <c r="D257" s="224" t="s">
        <v>132</v>
      </c>
      <c r="E257" s="232" t="s">
        <v>1</v>
      </c>
      <c r="F257" s="233" t="s">
        <v>595</v>
      </c>
      <c r="G257" s="231"/>
      <c r="H257" s="234">
        <v>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40" t="s">
        <v>132</v>
      </c>
      <c r="AU257" s="240" t="s">
        <v>88</v>
      </c>
      <c r="AV257" s="12" t="s">
        <v>90</v>
      </c>
      <c r="AW257" s="12" t="s">
        <v>34</v>
      </c>
      <c r="AX257" s="12" t="s">
        <v>88</v>
      </c>
      <c r="AY257" s="240" t="s">
        <v>122</v>
      </c>
    </row>
    <row r="258" s="2" customFormat="1" ht="24.15" customHeight="1">
      <c r="A258" s="37"/>
      <c r="B258" s="38"/>
      <c r="C258" s="210" t="s">
        <v>362</v>
      </c>
      <c r="D258" s="210" t="s">
        <v>123</v>
      </c>
      <c r="E258" s="211" t="s">
        <v>596</v>
      </c>
      <c r="F258" s="212" t="s">
        <v>151</v>
      </c>
      <c r="G258" s="213" t="s">
        <v>126</v>
      </c>
      <c r="H258" s="214">
        <v>1</v>
      </c>
      <c r="I258" s="215"/>
      <c r="J258" s="216">
        <f>ROUND(I258*H258,2)</f>
        <v>0</v>
      </c>
      <c r="K258" s="217"/>
      <c r="L258" s="43"/>
      <c r="M258" s="218" t="s">
        <v>1</v>
      </c>
      <c r="N258" s="219" t="s">
        <v>45</v>
      </c>
      <c r="O258" s="90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2" t="s">
        <v>136</v>
      </c>
      <c r="AT258" s="222" t="s">
        <v>123</v>
      </c>
      <c r="AU258" s="222" t="s">
        <v>88</v>
      </c>
      <c r="AY258" s="16" t="s">
        <v>122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6" t="s">
        <v>88</v>
      </c>
      <c r="BK258" s="223">
        <f>ROUND(I258*H258,2)</f>
        <v>0</v>
      </c>
      <c r="BL258" s="16" t="s">
        <v>136</v>
      </c>
      <c r="BM258" s="222" t="s">
        <v>597</v>
      </c>
    </row>
    <row r="259" s="2" customFormat="1">
      <c r="A259" s="37"/>
      <c r="B259" s="38"/>
      <c r="C259" s="39"/>
      <c r="D259" s="224" t="s">
        <v>128</v>
      </c>
      <c r="E259" s="39"/>
      <c r="F259" s="225" t="s">
        <v>151</v>
      </c>
      <c r="G259" s="39"/>
      <c r="H259" s="39"/>
      <c r="I259" s="226"/>
      <c r="J259" s="39"/>
      <c r="K259" s="39"/>
      <c r="L259" s="43"/>
      <c r="M259" s="227"/>
      <c r="N259" s="228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128</v>
      </c>
      <c r="AU259" s="16" t="s">
        <v>88</v>
      </c>
    </row>
    <row r="260" s="2" customFormat="1">
      <c r="A260" s="37"/>
      <c r="B260" s="38"/>
      <c r="C260" s="39"/>
      <c r="D260" s="224" t="s">
        <v>130</v>
      </c>
      <c r="E260" s="39"/>
      <c r="F260" s="229" t="s">
        <v>598</v>
      </c>
      <c r="G260" s="39"/>
      <c r="H260" s="39"/>
      <c r="I260" s="226"/>
      <c r="J260" s="39"/>
      <c r="K260" s="39"/>
      <c r="L260" s="43"/>
      <c r="M260" s="227"/>
      <c r="N260" s="228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130</v>
      </c>
      <c r="AU260" s="16" t="s">
        <v>88</v>
      </c>
    </row>
    <row r="261" s="12" customFormat="1">
      <c r="A261" s="12"/>
      <c r="B261" s="230"/>
      <c r="C261" s="231"/>
      <c r="D261" s="224" t="s">
        <v>132</v>
      </c>
      <c r="E261" s="232" t="s">
        <v>1</v>
      </c>
      <c r="F261" s="233" t="s">
        <v>153</v>
      </c>
      <c r="G261" s="231"/>
      <c r="H261" s="234">
        <v>1</v>
      </c>
      <c r="I261" s="235"/>
      <c r="J261" s="231"/>
      <c r="K261" s="231"/>
      <c r="L261" s="236"/>
      <c r="M261" s="241"/>
      <c r="N261" s="242"/>
      <c r="O261" s="242"/>
      <c r="P261" s="242"/>
      <c r="Q261" s="242"/>
      <c r="R261" s="242"/>
      <c r="S261" s="242"/>
      <c r="T261" s="243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40" t="s">
        <v>132</v>
      </c>
      <c r="AU261" s="240" t="s">
        <v>88</v>
      </c>
      <c r="AV261" s="12" t="s">
        <v>90</v>
      </c>
      <c r="AW261" s="12" t="s">
        <v>34</v>
      </c>
      <c r="AX261" s="12" t="s">
        <v>88</v>
      </c>
      <c r="AY261" s="240" t="s">
        <v>122</v>
      </c>
    </row>
    <row r="262" s="2" customFormat="1" ht="6.96" customHeight="1">
      <c r="A262" s="37"/>
      <c r="B262" s="65"/>
      <c r="C262" s="66"/>
      <c r="D262" s="66"/>
      <c r="E262" s="66"/>
      <c r="F262" s="66"/>
      <c r="G262" s="66"/>
      <c r="H262" s="66"/>
      <c r="I262" s="66"/>
      <c r="J262" s="66"/>
      <c r="K262" s="66"/>
      <c r="L262" s="43"/>
      <c r="M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</row>
  </sheetData>
  <sheetProtection sheet="1" autoFilter="0" formatColumns="0" formatRows="0" objects="1" scenarios="1" spinCount="100000" saltValue="dL+H+5Hc04d63BoVqsZVYg2R34Yqu5QF32/C+sOFKMnjS/Ek7q+KqMSDfUcYnmshkBd9jxON/sCMcDqsDRVUHg==" hashValue="MkNeQHrihtaDiE2FiM+d8wZvychWwXtR2PWYHy97Zbj3nL3VXZL4C1HxtM/vjlT2klr/qsJgIKpjDYF7QpfmcQ==" algorithmName="SHA-512" password="CC35"/>
  <autoFilter ref="C123:K26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NB11CERNY\Černý</dc:creator>
  <cp:lastModifiedBy>NB11CERNY\Černý</cp:lastModifiedBy>
  <dcterms:created xsi:type="dcterms:W3CDTF">2024-04-19T07:49:20Z</dcterms:created>
  <dcterms:modified xsi:type="dcterms:W3CDTF">2024-04-19T07:49:24Z</dcterms:modified>
</cp:coreProperties>
</file>