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Úprava a rozšíře..." sheetId="3" r:id="rId3"/>
    <sheet name="SO 401 - Elektroinstalac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rozpočt...'!$C$116:$K$143</definedName>
    <definedName name="_xlnm.Print_Area" localSheetId="1">'SO 000 - Vedlejší rozpočt...'!$C$4:$J$76,'SO 000 - Vedlejší rozpočt...'!$C$82:$J$98,'SO 000 - Vedlejší rozpočt...'!$C$104:$J$143</definedName>
    <definedName name="_xlnm.Print_Titles" localSheetId="1">'SO 000 - Vedlejší rozpočt...'!$116:$116</definedName>
    <definedName name="_xlnm._FilterDatabase" localSheetId="2" hidden="1">'SO 101 - Úprava a rozšíře...'!$C$124:$K$327</definedName>
    <definedName name="_xlnm.Print_Area" localSheetId="2">'SO 101 - Úprava a rozšíře...'!$C$4:$J$76,'SO 101 - Úprava a rozšíře...'!$C$82:$J$106,'SO 101 - Úprava a rozšíře...'!$C$112:$J$327</definedName>
    <definedName name="_xlnm.Print_Titles" localSheetId="2">'SO 101 - Úprava a rozšíře...'!$124:$124</definedName>
    <definedName name="_xlnm._FilterDatabase" localSheetId="3" hidden="1">'SO 401 - Elektroinstalace...'!$C$123:$K$261</definedName>
    <definedName name="_xlnm.Print_Area" localSheetId="3">'SO 401 - Elektroinstalace...'!$C$4:$J$76,'SO 401 - Elektroinstalace...'!$C$82:$J$105,'SO 401 - Elektroinstalace...'!$C$111:$J$261</definedName>
    <definedName name="_xlnm.Print_Titles" localSheetId="3">'SO 401 - Elektroinstalace...'!$123:$123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T136"/>
  <c r="R137"/>
  <c r="R136"/>
  <c r="P137"/>
  <c r="P136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3" r="J37"/>
  <c r="J36"/>
  <c i="1" r="AY96"/>
  <c i="3" r="J35"/>
  <c i="1" r="AX96"/>
  <c i="3"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T309"/>
  <c r="T308"/>
  <c r="R310"/>
  <c r="R309"/>
  <c r="R308"/>
  <c r="P310"/>
  <c r="P309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91"/>
  <c r="J20"/>
  <c r="J18"/>
  <c r="E18"/>
  <c r="F122"/>
  <c r="J17"/>
  <c r="J12"/>
  <c r="J119"/>
  <c r="E7"/>
  <c r="E115"/>
  <c i="2" r="J37"/>
  <c r="J36"/>
  <c i="1" r="AY95"/>
  <c i="2" r="J35"/>
  <c i="1" r="AX95"/>
  <c i="2"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1" r="L90"/>
  <c r="AM90"/>
  <c r="AM89"/>
  <c r="L89"/>
  <c r="AM87"/>
  <c r="L87"/>
  <c r="L85"/>
  <c r="L84"/>
  <c i="2" r="BK140"/>
  <c r="J133"/>
  <c r="BK126"/>
  <c r="J119"/>
  <c i="3" r="J304"/>
  <c r="BK284"/>
  <c r="J271"/>
  <c r="J259"/>
  <c r="J250"/>
  <c r="J240"/>
  <c r="BK227"/>
  <c r="BK202"/>
  <c r="J181"/>
  <c r="BK164"/>
  <c r="BK147"/>
  <c r="BK324"/>
  <c r="J292"/>
  <c r="BK267"/>
  <c r="J315"/>
  <c r="BK280"/>
  <c r="BK222"/>
  <c r="J195"/>
  <c r="J176"/>
  <c r="BK160"/>
  <c r="BK136"/>
  <c i="4" r="J254"/>
  <c r="J218"/>
  <c r="J191"/>
  <c r="J258"/>
  <c r="BK226"/>
  <c r="J159"/>
  <c r="J132"/>
  <c r="J226"/>
  <c r="BK205"/>
  <c r="BK179"/>
  <c r="J151"/>
  <c r="BK235"/>
  <c r="BK191"/>
  <c r="BK167"/>
  <c r="J143"/>
  <c i="2" r="BK137"/>
  <c r="J137"/>
  <c r="J129"/>
  <c r="J123"/>
  <c i="3" r="J310"/>
  <c r="J296"/>
  <c r="J280"/>
  <c r="BK263"/>
  <c r="BK250"/>
  <c r="BK240"/>
  <c r="J222"/>
  <c r="BK207"/>
  <c r="BK185"/>
  <c r="BK168"/>
  <c r="BK151"/>
  <c r="J128"/>
  <c r="J300"/>
  <c r="BK275"/>
  <c r="BK271"/>
  <c r="J263"/>
  <c r="BK319"/>
  <c r="BK288"/>
  <c r="J227"/>
  <c r="J207"/>
  <c r="BK190"/>
  <c r="BK172"/>
  <c r="BK156"/>
  <c r="J143"/>
  <c i="4" r="BK258"/>
  <c r="BK222"/>
  <c r="BK201"/>
  <c r="J167"/>
  <c r="J243"/>
  <c r="J195"/>
  <c r="BK155"/>
  <c r="J127"/>
  <c r="BK218"/>
  <c r="J201"/>
  <c r="J163"/>
  <c r="BK132"/>
  <c r="J231"/>
  <c r="J187"/>
  <c r="J175"/>
  <c r="J147"/>
  <c i="2" r="BK119"/>
  <c r="BK133"/>
  <c r="J126"/>
  <c i="3" r="J319"/>
  <c r="BK300"/>
  <c r="BK292"/>
  <c r="J267"/>
  <c r="J254"/>
  <c r="BK244"/>
  <c r="BK236"/>
  <c r="BK218"/>
  <c r="J190"/>
  <c r="J172"/>
  <c r="J156"/>
  <c r="J136"/>
  <c r="BK315"/>
  <c r="J288"/>
  <c r="BK259"/>
  <c r="BK304"/>
  <c r="J236"/>
  <c r="J218"/>
  <c r="J202"/>
  <c r="BK181"/>
  <c r="J164"/>
  <c r="J147"/>
  <c i="4" r="BK243"/>
  <c r="J205"/>
  <c r="BK171"/>
  <c r="BK231"/>
  <c r="J171"/>
  <c r="BK143"/>
  <c r="BK249"/>
  <c r="BK214"/>
  <c r="BK187"/>
  <c r="BK159"/>
  <c r="BK254"/>
  <c r="J222"/>
  <c r="J183"/>
  <c r="BK151"/>
  <c r="BK137"/>
  <c i="2" r="J140"/>
  <c r="BK129"/>
  <c r="BK123"/>
  <c i="1" r="AS94"/>
  <c i="3" r="J275"/>
  <c r="BK254"/>
  <c r="J244"/>
  <c r="J232"/>
  <c r="J211"/>
  <c r="BK195"/>
  <c r="BK176"/>
  <c r="J160"/>
  <c r="BK143"/>
  <c r="BK310"/>
  <c r="J284"/>
  <c r="J324"/>
  <c r="BK296"/>
  <c r="BK232"/>
  <c r="BK211"/>
  <c r="J185"/>
  <c r="J168"/>
  <c r="J151"/>
  <c r="BK128"/>
  <c i="4" r="J249"/>
  <c r="J209"/>
  <c r="BK195"/>
  <c r="J137"/>
  <c r="BK239"/>
  <c r="BK175"/>
  <c r="BK147"/>
  <c r="J235"/>
  <c r="BK209"/>
  <c r="BK183"/>
  <c r="J155"/>
  <c r="J239"/>
  <c r="J214"/>
  <c r="J179"/>
  <c r="BK163"/>
  <c r="BK127"/>
  <c i="3" l="1" r="BK127"/>
  <c r="J127"/>
  <c r="J98"/>
  <c r="P194"/>
  <c r="T206"/>
  <c r="P258"/>
  <c r="T279"/>
  <c r="T314"/>
  <c i="2" r="BK118"/>
  <c r="J118"/>
  <c r="J97"/>
  <c r="T118"/>
  <c r="T117"/>
  <c i="3" r="T127"/>
  <c r="T126"/>
  <c r="T125"/>
  <c r="T194"/>
  <c r="P206"/>
  <c r="T258"/>
  <c r="BK279"/>
  <c r="J279"/>
  <c r="J102"/>
  <c r="P314"/>
  <c i="4" r="BK126"/>
  <c r="P200"/>
  <c r="R230"/>
  <c r="P248"/>
  <c i="2" r="P118"/>
  <c r="P117"/>
  <c i="1" r="AU95"/>
  <c i="2" r="R118"/>
  <c r="R117"/>
  <c i="3" r="R127"/>
  <c r="BK194"/>
  <c r="J194"/>
  <c r="J99"/>
  <c r="R206"/>
  <c r="BK258"/>
  <c r="J258"/>
  <c r="J101"/>
  <c r="P279"/>
  <c r="BK314"/>
  <c r="J314"/>
  <c r="J105"/>
  <c i="4" r="R126"/>
  <c r="R125"/>
  <c r="P142"/>
  <c r="P141"/>
  <c r="T142"/>
  <c r="T200"/>
  <c r="P230"/>
  <c r="BK248"/>
  <c r="J248"/>
  <c r="J104"/>
  <c r="R248"/>
  <c i="3" r="P127"/>
  <c r="P126"/>
  <c r="P125"/>
  <c i="1" r="AU96"/>
  <c i="3" r="R194"/>
  <c r="BK206"/>
  <c r="J206"/>
  <c r="J100"/>
  <c r="R258"/>
  <c r="R279"/>
  <c r="R314"/>
  <c i="4" r="P126"/>
  <c r="P125"/>
  <c r="P124"/>
  <c i="1" r="AU97"/>
  <c i="4" r="T126"/>
  <c r="T125"/>
  <c r="BK142"/>
  <c r="J142"/>
  <c r="J101"/>
  <c r="R142"/>
  <c r="R141"/>
  <c r="BK200"/>
  <c r="J200"/>
  <c r="J102"/>
  <c r="R200"/>
  <c r="BK230"/>
  <c r="J230"/>
  <c r="J103"/>
  <c r="T230"/>
  <c r="T248"/>
  <c i="3" r="BK309"/>
  <c r="BK308"/>
  <c r="J308"/>
  <c r="J103"/>
  <c i="4" r="BK136"/>
  <c r="J136"/>
  <c r="J99"/>
  <c i="3" r="J309"/>
  <c r="J104"/>
  <c i="4" r="J89"/>
  <c r="E114"/>
  <c r="F121"/>
  <c r="BE195"/>
  <c r="BE201"/>
  <c r="BE222"/>
  <c r="BE254"/>
  <c r="BE137"/>
  <c r="BE147"/>
  <c r="BE167"/>
  <c r="BE171"/>
  <c r="BE191"/>
  <c r="BE235"/>
  <c r="BE239"/>
  <c r="BE132"/>
  <c r="BE163"/>
  <c r="BE179"/>
  <c r="BE209"/>
  <c r="BE218"/>
  <c r="BE243"/>
  <c r="BE249"/>
  <c r="BE258"/>
  <c r="BE127"/>
  <c r="BE143"/>
  <c r="BE151"/>
  <c r="BE155"/>
  <c r="BE159"/>
  <c r="BE175"/>
  <c r="BE183"/>
  <c r="BE187"/>
  <c r="BE205"/>
  <c r="BE214"/>
  <c r="BE226"/>
  <c r="BE231"/>
  <c i="3" r="E85"/>
  <c r="J89"/>
  <c r="F92"/>
  <c r="J121"/>
  <c r="BE128"/>
  <c r="BE136"/>
  <c r="BE147"/>
  <c r="BE151"/>
  <c r="BE160"/>
  <c r="BE164"/>
  <c r="BE172"/>
  <c r="BE176"/>
  <c r="BE185"/>
  <c r="BE190"/>
  <c r="BE195"/>
  <c r="BE211"/>
  <c r="BE218"/>
  <c r="BE227"/>
  <c r="BE275"/>
  <c r="BE292"/>
  <c r="BE300"/>
  <c r="BE304"/>
  <c r="BE315"/>
  <c r="BE319"/>
  <c r="BE324"/>
  <c r="BE259"/>
  <c r="BE263"/>
  <c r="BE284"/>
  <c r="BE143"/>
  <c r="BE156"/>
  <c r="BE168"/>
  <c r="BE181"/>
  <c r="BE202"/>
  <c r="BE207"/>
  <c r="BE222"/>
  <c r="BE232"/>
  <c r="BE236"/>
  <c r="BE240"/>
  <c r="BE244"/>
  <c r="BE250"/>
  <c r="BE254"/>
  <c r="BE267"/>
  <c r="BE271"/>
  <c r="BE280"/>
  <c r="BE288"/>
  <c r="BE296"/>
  <c r="BE310"/>
  <c i="2" r="E85"/>
  <c r="J89"/>
  <c r="J91"/>
  <c r="F92"/>
  <c r="BE123"/>
  <c r="BE126"/>
  <c r="BE129"/>
  <c r="BE133"/>
  <c r="BE137"/>
  <c r="BE140"/>
  <c r="BE119"/>
  <c r="F35"/>
  <c i="1" r="BB95"/>
  <c i="2" r="J34"/>
  <c i="1" r="AW95"/>
  <c i="3" r="F35"/>
  <c i="1" r="BB96"/>
  <c i="4" r="J34"/>
  <c i="1" r="AW97"/>
  <c i="2" r="F37"/>
  <c i="1" r="BD95"/>
  <c i="3" r="F34"/>
  <c i="1" r="BA96"/>
  <c i="4" r="F34"/>
  <c i="1" r="BA97"/>
  <c i="2" r="F34"/>
  <c i="1" r="BA95"/>
  <c i="3" r="F36"/>
  <c i="1" r="BC96"/>
  <c i="3" r="J34"/>
  <c i="1" r="AW96"/>
  <c i="4" r="F35"/>
  <c i="1" r="BB97"/>
  <c i="2" r="F36"/>
  <c i="1" r="BC95"/>
  <c i="3" r="F37"/>
  <c i="1" r="BD96"/>
  <c i="4" r="F36"/>
  <c i="1" r="BC97"/>
  <c i="4" r="F37"/>
  <c i="1" r="BD97"/>
  <c i="4" l="1" r="R124"/>
  <c i="3" r="R126"/>
  <c r="R125"/>
  <c i="4" r="T141"/>
  <c r="T124"/>
  <c r="BK125"/>
  <c r="J125"/>
  <c r="J97"/>
  <c i="2" r="BK117"/>
  <c r="J117"/>
  <c r="J96"/>
  <c i="3" r="BK126"/>
  <c r="J126"/>
  <c r="J97"/>
  <c i="4" r="BK141"/>
  <c r="J141"/>
  <c r="J100"/>
  <c r="J126"/>
  <c r="J98"/>
  <c i="2" r="F33"/>
  <c i="1" r="AZ95"/>
  <c i="3" r="J33"/>
  <c i="1" r="AV96"/>
  <c r="AT96"/>
  <c i="4" r="F33"/>
  <c i="1" r="AZ97"/>
  <c i="4" r="J33"/>
  <c i="1" r="AV97"/>
  <c r="AT97"/>
  <c r="BC94"/>
  <c r="AY94"/>
  <c r="BB94"/>
  <c r="AX94"/>
  <c r="BA94"/>
  <c r="AW94"/>
  <c r="AK30"/>
  <c r="BD94"/>
  <c r="W33"/>
  <c r="AU94"/>
  <c i="2" r="J33"/>
  <c i="1" r="AV95"/>
  <c r="AT95"/>
  <c i="3" r="F33"/>
  <c i="1" r="AZ96"/>
  <c i="4" l="1" r="BK124"/>
  <c r="J124"/>
  <c r="J96"/>
  <c i="3" r="BK125"/>
  <c r="J125"/>
  <c r="J96"/>
  <c i="2" r="J30"/>
  <c i="1" r="AG95"/>
  <c r="AZ94"/>
  <c r="AV94"/>
  <c r="AK29"/>
  <c r="W32"/>
  <c r="W31"/>
  <c r="W30"/>
  <c i="2" l="1" r="J39"/>
  <c i="1" r="AN95"/>
  <c i="3" r="J30"/>
  <c i="1" r="AG96"/>
  <c r="AT94"/>
  <c i="4" r="J30"/>
  <c i="1" r="AG97"/>
  <c r="W29"/>
  <c l="1" r="AN96"/>
  <c i="4" r="J39"/>
  <c i="3" r="J39"/>
  <c i="1" r="AN97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<sst xmlns="http://schemas.openxmlformats.org/spreadsheetml/2006/main">
  <si>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</si>
  <si>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</si>
  <si>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</si>
  <si>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</si>
  <si>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</si>
  <si>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{42718d74-6952-48e3-9513-b66cb6e4603a}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</si>
  <si>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</si>
  <si>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</si>
  <si>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</si>
  <si>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</si>
  <si>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</si>
  <si>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</si>
  <si>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</si>
  <si>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</si>
  <si>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</si>
  <si>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</si>
  <si>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</si>
  <si>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a rozšíření parkoviště ulice Karlova</t>
  </si>
  <si>
    <t>KSO:</t>
  </si>
  <si>
    <t>CC-CZ:</t>
  </si>
  <si>
    <t>Místo:</t>
  </si>
  <si>
    <t>Varnsdorf</t>
  </si>
  <si>
    <t>Datum:</t>
  </si>
  <si>
    <t>4. 5. 2023</t>
  </si>
  <si>
    <t>Zadavatel:</t>
  </si>
  <si>
    <t>IČ:</t>
  </si>
  <si>
    <t>00261718</t>
  </si>
  <si>
    <t>Město Varnsdorf</t>
  </si>
  <si>
    <t>DIČ:</t>
  </si>
  <si>
    <t>CZ00261718</t>
  </si>
  <si>
    <t>Uchazeč:</t>
  </si>
  <si>
    <t>Vyplň údaj</t>
  </si>
  <si>
    <t>Projektant:</t>
  </si>
  <si>
    <t xml:space="preserve"> </t>
  </si>
  <si>
    <t>True</t>
  </si>
  <si>
    <t>Zpracovatel:</t>
  </si>
  <si>
    <t>02992485</t>
  </si>
  <si>
    <t>FORVIA CZ, s.r.o.</t>
  </si>
  <si>
    <t>CZ02992485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</si>
  <si>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</si>
  <si>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</si>
  <si>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</si>
  <si>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</si>
  <si>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</si>
  <si>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</si>
  <si>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</si>
  <si>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</si>
  <si>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</si>
  <si>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</si>
  <si>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</si>
  <si>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</si>
  <si>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</si>
  <si>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</si>
  <si>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</si>
  <si>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</si>
  <si>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</si>
  <si>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</si>
  <si>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</si>
  <si>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</si>
  <si>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</si>
  <si>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</si>
  <si>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</si>
  <si>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</si>
  <si>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</si>
  <si>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</si>
  <si>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</si>
  <si>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</si>
  <si>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</si>
  <si>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</si>
  <si>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</si>
  <si>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</si>
  <si>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</si>
  <si>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</si>
  <si>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</si>
  <si>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</si>
  <si>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</si>
  <si>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</si>
  <si>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</si>
  <si>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</si>
  <si>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</si>
  <si>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</si>
  <si>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</si>
  <si>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</si>
  <si>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</si>
  <si>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</si>
  <si>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</si>
  <si>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</si>
  <si>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</si>
  <si>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</si>
  <si>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{8212c202-6d2d-401a-8112-04a342bdc203}</t>
  </si>
  <si>
    <t>2</t>
  </si>
  <si>
    <t>SO 101</t>
  </si>
  <si>
    <t>Úprava a rozšíření parkoviště</t>
  </si>
  <si>
    <t>{432ab81f-14fc-4fb8-9390-6567a5fb69cb}</t>
  </si>
  <si>
    <t>SO 401</t>
  </si>
  <si>
    <t>Elektroinstalace - VOS</t>
  </si>
  <si>
    <t>{ae824202-a981-4414-b85d-69ef44448d56}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</si>
  <si>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</si>
  <si>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</si>
  <si>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</si>
  <si>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</si>
  <si>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</si>
  <si>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</si>
  <si>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</si>
  <si>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</si>
  <si>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</si>
  <si>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</si>
  <si>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</si>
  <si>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</si>
  <si>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</si>
  <si>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</si>
  <si>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</si>
  <si>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</si>
  <si>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</si>
  <si>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</si>
  <si>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</si>
  <si>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</si>
  <si>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</si>
  <si>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</si>
  <si>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</si>
  <si>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</si>
  <si>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</si>
  <si>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</si>
  <si>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</si>
  <si>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02730.1</t>
  </si>
  <si>
    <t>POMOC PRÁCE ZŘÍZ NEBO ZAJIŠŤ OCHRANU INŽENÝRSKÝCH SÍTÍ</t>
  </si>
  <si>
    <t>KPL</t>
  </si>
  <si>
    <t>-1016456296</t>
  </si>
  <si>
    <t>PP</t>
  </si>
  <si>
    <t>POMOC PRÁCE ZŘÍZ NEBO ZAJIŠŤ OCHRANU INŽENÝRSKÝCH SÍTÍ
Čerpání položky se souhlasem Investora a TDI.</t>
  </si>
  <si>
    <t>PSC</t>
  </si>
  <si>
    <t>Poznámka k souboru cen:_x000d_
zahrnuje veškeré náklady spojené s objednatelem požadovanými zařízeními</t>
  </si>
  <si>
    <t>VV</t>
  </si>
  <si>
    <t>"plyn, VO, 2x podzemní NN kabel"4</t>
  </si>
  <si>
    <t>02910.1</t>
  </si>
  <si>
    <t>OSTATNÍ POŽADAVKY - ZEMĚMĚŘIČSKÁ MĚŘENÍ</t>
  </si>
  <si>
    <t>512</t>
  </si>
  <si>
    <t>1362793063</t>
  </si>
  <si>
    <t>OSTATNÍ POŽADAVKY - ZEMĚMĚŘIČSKÁ MĚŘENÍ
Geodetická činnost v průběhu provádění stavebních prací.</t>
  </si>
  <si>
    <t>Poznámka k souboru cen:_x000d_
zahrnuje veškeré náklady spojené s objednatelem požadovanými pracemi, - pro stanovení orientační investorské ceny určete jednotkovou cenu jako 1% odhadované ceny stavby</t>
  </si>
  <si>
    <t>3</t>
  </si>
  <si>
    <t>02911.1</t>
  </si>
  <si>
    <t>OSTATNÍ POŽADAVKY - GEODETICKÉ ZAMĚŘENÍ</t>
  </si>
  <si>
    <t>-24073989</t>
  </si>
  <si>
    <t>Poznámka k souboru cen:_x000d_
zahrnuje veškeré náklady spojené s objednatelem požadovanými pracemi</t>
  </si>
  <si>
    <t>02943</t>
  </si>
  <si>
    <t>OSTATNÍ POŽADAVKY - VYPRACOVÁNÍ RDS</t>
  </si>
  <si>
    <t>1582681725</t>
  </si>
  <si>
    <t>"dokumentace v tištěné i v elektronické podobě"1</t>
  </si>
  <si>
    <t>5</t>
  </si>
  <si>
    <t>02944.1</t>
  </si>
  <si>
    <t>OSTAT POŽADAVKY - DOKUMENTACE SKUTEČ PROVEDENÍ V DIGIT FORMĚ</t>
  </si>
  <si>
    <t>-416293446</t>
  </si>
  <si>
    <t>"vypracování DSPS včetně fotodokumentace"1</t>
  </si>
  <si>
    <t>6</t>
  </si>
  <si>
    <t>03100.1</t>
  </si>
  <si>
    <t>ZAŘÍZENÍ STAVENIŠTĚ - ZŘÍZENÍ, PROVOZ, DEMONTÁŽ</t>
  </si>
  <si>
    <t>-1019219274</t>
  </si>
  <si>
    <t>Poznámka k souboru cen:_x000d_
zahrnuje objednatelem povolené náklady na pořízení (event. pronájem), provozování, udržování a likvidaci zhotovitelova zařízení</t>
  </si>
  <si>
    <t>7</t>
  </si>
  <si>
    <t>03720</t>
  </si>
  <si>
    <t>POMOC PRÁCE ZAJIŠŤ NEBO ZŘÍZ REGULACI A OCHRANU DOPRAVY</t>
  </si>
  <si>
    <t>1855644939</t>
  </si>
  <si>
    <t>Poznámka k souboru cen:_x000d_
zahrnuje objednatelem povolené náklady na požadovaná zařízení zhotovitele</t>
  </si>
  <si>
    <t>"DIO"1</t>
  </si>
  <si>
    <t>SO 101 - Úprava a rozšíření parkoviště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</si>
  <si>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</si>
  <si>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</si>
  <si>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</si>
  <si>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</si>
  <si>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</si>
  <si>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</si>
  <si>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</si>
  <si>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762 - Konstrukce tesařské</t>
  </si>
  <si>
    <t>HSV</t>
  </si>
  <si>
    <t>Práce a dodávky HSV</t>
  </si>
  <si>
    <t>Zemní práce</t>
  </si>
  <si>
    <t>113324</t>
  </si>
  <si>
    <t>ODSTRAN PODKL ZPEVNĚNÝCH PLOCH Z KAMENIVA NESTMEL, ODVOZ DO 5KM</t>
  </si>
  <si>
    <t>M3</t>
  </si>
  <si>
    <t>512510221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</si>
  <si>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</si>
  <si>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"odstranění podkladních vrstev stávajícího parkoviště - pod vozovkou, hl. 460 mm"168*(0,46-0,1)</t>
  </si>
  <si>
    <t>"odstranění podkladních vrstev stávajícího parkoviště - pod stáním, hl. 420 mm"261*(0,42-0,1)</t>
  </si>
  <si>
    <t>"odstranění podkladních vrstev nového parkoviště - pod vozovkou, hl. 460 mm"246*(0,46-0,2)</t>
  </si>
  <si>
    <t>"odstranění podkladních vrstev nového parkoviště - pod stáním, hl. 420 mm"(10,1+14+70,9)*(0,42-0,2)</t>
  </si>
  <si>
    <t>"odstranění podkladních vrstev nového chodníku, hl. 240 mm"158*(0,24-0,2)</t>
  </si>
  <si>
    <t>113324.1</t>
  </si>
  <si>
    <t>1155877204</t>
  </si>
  <si>
    <t>ODSTRAN PODKL ZPEVNĚNÝCH PLOCH Z KAMENIVA NESTMEL, ODVOZ DO 5KM
Čerpání položky se souhlasem investora a TDI.</t>
  </si>
  <si>
    <t>"sanace AZ tl. 500 mm, 100%"</t>
  </si>
  <si>
    <t>"vozovka - ŠDA 0/63, tl. 500 mm"246*0,5</t>
  </si>
  <si>
    <t>"sanace AZ tl. 500 mm, 50%"</t>
  </si>
  <si>
    <t>"nové parkovací stání - ŠDA 0/63, tl. 500 mm"(123+90)*0,5*0,5</t>
  </si>
  <si>
    <t>113434</t>
  </si>
  <si>
    <t>ODSTRAN KRYTU ZPEVNĚNÝCH PLOCH S ASFALT POJIVEM VČET PODKLADU, ODVOZ DO 5KM</t>
  </si>
  <si>
    <t>-1293919265</t>
  </si>
  <si>
    <t>"odstranění krytu parkoviště do hl. 100 mm"423*(0,1-0,04)</t>
  </si>
  <si>
    <t>113524</t>
  </si>
  <si>
    <t>ODSTRANĚNÍ CHODNÍKOVÝCH A SILNIČNÍCH OBRUBNÍKŮ BETONOVÝCH, ODVOZ DO 5KM</t>
  </si>
  <si>
    <t>M</t>
  </si>
  <si>
    <t>-1865018435</t>
  </si>
  <si>
    <t>"odstranění silniční obruby po obvodu"94</t>
  </si>
  <si>
    <t>113724</t>
  </si>
  <si>
    <t>FRÉZOVÁNÍ ZPEVNĚNÝCH PLOCH ASFALTOVÝCH, ODVOZ DO 5KM</t>
  </si>
  <si>
    <t>-415917914</t>
  </si>
  <si>
    <t>"fréza, tl. 40 mm - napojení"10*0,04</t>
  </si>
  <si>
    <t>"fréza, tl. 40 mm - parkoviště" 423*0,04</t>
  </si>
  <si>
    <t>113767</t>
  </si>
  <si>
    <t>FRÉZOVÁNÍ DRÁŽKY PRŮŘEZU DO 1000MM2 V ASFALTOVÉ VOZOVCE</t>
  </si>
  <si>
    <t>-32534317</t>
  </si>
  <si>
    <t>Poznámka k souboru cen:_x000d_
Položka zahrnuje veškerou manipulaci s vybouranou sutí a s vybouranými hmotami vč. uložení na skládku.</t>
  </si>
  <si>
    <t>"napojení"8</t>
  </si>
  <si>
    <t>12110</t>
  </si>
  <si>
    <t>SEJMUTÍ ORNICE NEBO LESNÍ PŮDY</t>
  </si>
  <si>
    <t>-1603680928</t>
  </si>
  <si>
    <t>Poznámka k souboru cen:_x000d_
položka zahrnuje sejmutí ornice bez ohledu na tloušťku vrstvy a její vodorovnou dopravu nezahrnuje uložení na trvalou skládku</t>
  </si>
  <si>
    <t>"sejmutí ornice, tl. 0,2 m"662*0,2</t>
  </si>
  <si>
    <t>8</t>
  </si>
  <si>
    <t>13293</t>
  </si>
  <si>
    <t>HLOUBENÍ RÝH ŠÍŘ DO 2M PAŽ I NEPAŽ TŘ. III</t>
  </si>
  <si>
    <t>666728644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</si>
  <si>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</si>
  <si>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"vsaky pod obrubou - ŠD 8/16"(0,6*0,2)*3*(22,5+23,6+23,6)</t>
  </si>
  <si>
    <t>9</t>
  </si>
  <si>
    <t>17481</t>
  </si>
  <si>
    <t>ZÁSYP JAM A RÝH Z NAKUPOVANÝCH MATERIÁLŮ</t>
  </si>
  <si>
    <t>-1518431217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</si>
  <si>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</si>
  <si>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10</t>
  </si>
  <si>
    <t>18230</t>
  </si>
  <si>
    <t>ROZPROSTŘENÍ ORNICE V ROVINĚ</t>
  </si>
  <si>
    <t>1838755941</t>
  </si>
  <si>
    <t>Poznámka k souboru cen:_x000d_
položka zahrnuje: nutné přemístění ornice z dočasných skládek vzdálených do 50m rozprostření ornice v předepsané tloušťce v rovině a ve svahu do 1: 5</t>
  </si>
  <si>
    <t>"rozprostření ornice, tl. 0,2 m"662*0,2</t>
  </si>
  <si>
    <t>11</t>
  </si>
  <si>
    <t>18241</t>
  </si>
  <si>
    <t>ZALOŽENÍ TRÁVNÍKU RUČNÍM VÝSEVEM</t>
  </si>
  <si>
    <t>M2</t>
  </si>
  <si>
    <t>-340879989</t>
  </si>
  <si>
    <t>Poznámka k souboru cen:_x000d_
Zahrnuje dodání předepsané travní směsi, její výsev na ornici, zalévání, první pokosení, to vše bez ohledu na sklon terénu</t>
  </si>
  <si>
    <t>"založení trávníku - zelené plochy"50</t>
  </si>
  <si>
    <t>"založení trávníku - výkopek za obrubou"(85+50+100)*0,5</t>
  </si>
  <si>
    <t>12</t>
  </si>
  <si>
    <t>18247</t>
  </si>
  <si>
    <t>OŠETŘOVÁNÍ TRÁVNÍKU</t>
  </si>
  <si>
    <t>2034599695</t>
  </si>
  <si>
    <t>Poznámka k souboru cen:_x000d_
Zahrnuje pokosení se shrabáním, naložení shrabků na dopravní prostředek, s odvozem a se složením, to vše bez ohledu na sklon terénu zahrnuje nutné zalití a hnojení</t>
  </si>
  <si>
    <t>"viz pol. 18241 - ošetření trávníku 2x po výsadbě"167,5*2</t>
  </si>
  <si>
    <t>13</t>
  </si>
  <si>
    <t>184B11</t>
  </si>
  <si>
    <t>VYSAZOVÁNÍ STROMŮ LISTNATÝCH S BALEM OBVOD KMENE DO 8CM, VÝŠ DO 1,2M</t>
  </si>
  <si>
    <t>KUS</t>
  </si>
  <si>
    <t>403901566</t>
  </si>
  <si>
    <t>Poznámka k souboru cen:_x000d_
Položka vysazování stromů zahrnuje dodávku projektem předepsaných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Obvod kmene se měří ve výšce 1,00m nad zemí. položka zahrnuje veškerý materiál, výrobky a polotovary, včetně mimostaveništní a vnitrostaveništní dopravy (rovněž přesuny), včetně naložení a složení, případně s uložením</t>
  </si>
  <si>
    <t>"náhradní výsadba dřevin"</t>
  </si>
  <si>
    <t>"Habr obecný"7</t>
  </si>
  <si>
    <t>14</t>
  </si>
  <si>
    <t>18600</t>
  </si>
  <si>
    <t>ZALÉVÁNÍ VODOU</t>
  </si>
  <si>
    <t>800423567</t>
  </si>
  <si>
    <t>Poznámka k souboru cen:_x000d_
položka zahrnuje veškerý materiál, výrobky a polotovary, včetně mimostaveništní a vnitrostaveništní dopravy (rovněž přesuny), včetně naložení a složení, případně s uložením</t>
  </si>
  <si>
    <t>"zálivka po výsadbě, dřeviny - 30 l/ks"7*30*0,001</t>
  </si>
  <si>
    <t>Zakládání</t>
  </si>
  <si>
    <t>21452</t>
  </si>
  <si>
    <t>SANAČNÍ VRSTVY Z KAMENIVA DRCENÉHO</t>
  </si>
  <si>
    <t>2124633610</t>
  </si>
  <si>
    <t>SANAČNÍ VRSTVY Z KAMENIVA DRCENÉHO
Čerpání položky se souhlasem investora a TDI.</t>
  </si>
  <si>
    <t>Poznámka k souboru cen:_x000d_
položka zahrnuje dodávku předepsaného kameniva, mimostaveništní a vnitrostaveništní dopravu a jeho uložení není -li v zadávací dokumentaci uvedeno jinak, jedná se o nakupovaný materiál</t>
  </si>
  <si>
    <t>16</t>
  </si>
  <si>
    <t>21461D</t>
  </si>
  <si>
    <t>SEPARAČNÍ GEOTEXTILIE DO 400G/M2</t>
  </si>
  <si>
    <t>1160673460</t>
  </si>
  <si>
    <t>Poznámka k souboru cen:_x000d_
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</si>
  <si>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"vsaky pod ubrubou"1,5*3*(22,5+23,6+23,6)</t>
  </si>
  <si>
    <t>Komunikace pozemní</t>
  </si>
  <si>
    <t>17</t>
  </si>
  <si>
    <t>56313</t>
  </si>
  <si>
    <t>VOZOVKOVÉ VRSTVY Z MECHANICKY ZPEVNĚNÉHO KAMENIVA TL. DO 150MM</t>
  </si>
  <si>
    <t>-831123787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</si>
  <si>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</si>
  <si>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"parkovací stání"(123+196+89+26)</t>
  </si>
  <si>
    <t>18</t>
  </si>
  <si>
    <t>56330</t>
  </si>
  <si>
    <t>VOZOVKOVÉ VRSTVY ZE ŠTĚRKODRTI</t>
  </si>
  <si>
    <t>2010670927</t>
  </si>
  <si>
    <t>"vozovka - ŠDA 0/32, tl. 150 mm"420*0,15</t>
  </si>
  <si>
    <t>"parkovací stání - ŠDB 0/63, tl. 150 mm"(123+196+89+26)*0,15</t>
  </si>
  <si>
    <t>"chodník - ŠDB 0/63, tl. 150 mm"158*0,15</t>
  </si>
  <si>
    <t>19</t>
  </si>
  <si>
    <t>572123</t>
  </si>
  <si>
    <t>INFILTRAČNÍ POSTŘIK Z EMULZE DO 1,0KG/M2</t>
  </si>
  <si>
    <t>-114709095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</si>
  <si>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</si>
  <si>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"vozovka - pod ACP 16+"420</t>
  </si>
  <si>
    <t>20</t>
  </si>
  <si>
    <t>572213</t>
  </si>
  <si>
    <t>SPOJOVACÍ POSTŘIK Z EMULZE DO 0,5KG/M2</t>
  </si>
  <si>
    <t>899149374</t>
  </si>
  <si>
    <t>"vozovka - pod ACO 11"420</t>
  </si>
  <si>
    <t>"vozovka - pod ACL 16+"420</t>
  </si>
  <si>
    <t>574A33</t>
  </si>
  <si>
    <t>ASFALTOVÝ BETON PRO OBRUSNÉ VRSTVY ACO 11 TL. 40MM</t>
  </si>
  <si>
    <t>-1623409325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</si>
  <si>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</si>
  <si>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"vozovka - ACO 11"420</t>
  </si>
  <si>
    <t>"vozovka - ACO 11 - napojení"10</t>
  </si>
  <si>
    <t>22</t>
  </si>
  <si>
    <t>574C56</t>
  </si>
  <si>
    <t>ASFALTOVÝ BETON PRO LOŽNÍ VRSTVY ACL 16+, 16S TL. 60MM</t>
  </si>
  <si>
    <t>1315488838</t>
  </si>
  <si>
    <t>"vozovka - ACL 16+"420</t>
  </si>
  <si>
    <t>23</t>
  </si>
  <si>
    <t>574E46</t>
  </si>
  <si>
    <t>ASFALTOVÝ BETON PRO PODKLADNÍ VRSTVY ACP 16+, 16S TL. 50MM</t>
  </si>
  <si>
    <t>-736331996</t>
  </si>
  <si>
    <t>"vozovka - ACP 16+"420</t>
  </si>
  <si>
    <t>24</t>
  </si>
  <si>
    <t>582611</t>
  </si>
  <si>
    <t>KRYTY Z BETON DLAŽDIC SE ZÁMKEM ŠEDÝCH TL 60MM DO LOŽE Z KAM</t>
  </si>
  <si>
    <t>814329403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</si>
  <si>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 -li zadávací dokumentace jinak - nezahrnuje postřiky, nátěry - nezahrnuje těsnění podél obrubníků, dilatačních zařízení, odvodňovacích proužků, odvodňovačů, vpustí, šachet a pod.</t>
  </si>
  <si>
    <t>"chodník"158</t>
  </si>
  <si>
    <t>25</t>
  </si>
  <si>
    <t>582612</t>
  </si>
  <si>
    <t>KRYTY Z BETON DLAŽDIC SE ZÁMKEM ŠEDÝCH TL 80MM DO LOŽE Z KAM</t>
  </si>
  <si>
    <t>-1277788498</t>
  </si>
  <si>
    <t>"rozdělení parkovacích míst"(4,4*0,25)*36</t>
  </si>
  <si>
    <t>"parkovací stání ze zatravňovací dlažby"123+196+89</t>
  </si>
  <si>
    <t>"vyhrazené parkovací stání"26</t>
  </si>
  <si>
    <t>26</t>
  </si>
  <si>
    <t>58261A</t>
  </si>
  <si>
    <t>KRYTY Z BETON DLAŽDIC SE ZÁMKEM BAREV RELIÉF TL 60MM DO LOŽE Z KAM</t>
  </si>
  <si>
    <t>142316013</t>
  </si>
  <si>
    <t>"varovný pás"1</t>
  </si>
  <si>
    <t>27</t>
  </si>
  <si>
    <t>58920</t>
  </si>
  <si>
    <t>VÝPLŇ SPAR MODIFIKOVANÝM ASFALTEM</t>
  </si>
  <si>
    <t>1773304545</t>
  </si>
  <si>
    <t>Poznámka k souboru cen:_x000d_
položka zahrnuje: - dodávku předepsaného materiálu - vyčištění a výplň spar tímto materiálem</t>
  </si>
  <si>
    <t>Trubní vedení</t>
  </si>
  <si>
    <t>28</t>
  </si>
  <si>
    <t>89712</t>
  </si>
  <si>
    <t>VPUSŤ KANALIZAČNÍ ULIČNÍ KOMPLETNÍ Z BETONOVÝCH DÍLCŮ</t>
  </si>
  <si>
    <t>651625595</t>
  </si>
  <si>
    <t>Poznámka k souboru cen:_x000d_
položka zahrnuje: - dodávku a osazení předepsaných dílů včetně mříže - výplň, těsnění a tmelení spar a spojů, - opatření povrchů betonu izolací proti zemní vlhkosti v částech, kde přijdou do styku se zeminou nebo kamenivem, - předepsané podkladní konstrukce</t>
  </si>
  <si>
    <t>"uliční vpusť"1</t>
  </si>
  <si>
    <t>29</t>
  </si>
  <si>
    <t>917211</t>
  </si>
  <si>
    <t>ZÁHONOVÉ OBRUBY Z BETONOVÝCH OBRUBNÍKŮ ŠÍŘ 50MM</t>
  </si>
  <si>
    <t>-908015774</t>
  </si>
  <si>
    <t>Poznámka k souboru cen:_x000d_
Položka zahrnuje: dodání a pokládku betonových obrubníků o rozměrech předepsaných zadávací dokumentací betonové lože i boční betonovou opěrku.</t>
  </si>
  <si>
    <t>"záhonová obruba - nášlap +0, +6 cm"(10,5+38+50+3+48)</t>
  </si>
  <si>
    <t>30</t>
  </si>
  <si>
    <t>917223</t>
  </si>
  <si>
    <t>SILNIČNÍ A CHODNÍKOVÉ OBRUBY Z BETONOVÝCH OBRUBNÍKŮ ŠÍŘ 100MM</t>
  </si>
  <si>
    <t>-584682385</t>
  </si>
  <si>
    <t>"podél parkovacích stání"26+32+32+29</t>
  </si>
  <si>
    <t>31</t>
  </si>
  <si>
    <t>917224</t>
  </si>
  <si>
    <t>SILNIČNÍ A CHODNÍKOVÉ OBRUBY Z BETONOVÝCH OBRUBNÍKŮ ŠÍŘ 150MM</t>
  </si>
  <si>
    <t>1559313610</t>
  </si>
  <si>
    <t>"silniční obruba"(86+7+5+50+50)</t>
  </si>
  <si>
    <t>32</t>
  </si>
  <si>
    <t>919114</t>
  </si>
  <si>
    <t>ŘEZÁNÍ ASFALTOVÉHO KRYTU VOZOVEK TL DO 200MM</t>
  </si>
  <si>
    <t>-658507346</t>
  </si>
  <si>
    <t>Poznámka k souboru cen:_x000d_
položka zahrnuje řezání vozovkové vrstvy v předepsané tloušťce, včetně spotřeby vody</t>
  </si>
  <si>
    <t>Ostatní konstrukce a práce, bourání</t>
  </si>
  <si>
    <t>33</t>
  </si>
  <si>
    <t>914131</t>
  </si>
  <si>
    <t>DOPRAVNÍ ZNAČKY ZÁKLADNÍ VELIKOSTI OCELOVÉ FÓLIE TŘ 2 - DODÁVKA A MONTÁŽ</t>
  </si>
  <si>
    <t>-1175369005</t>
  </si>
  <si>
    <t xml:space="preserve">Poznámka k souboru cen:_x000d_
položka zahrnuje: - dodávku a montáž značek v požadovaném provedení </t>
  </si>
  <si>
    <t>"P2"1</t>
  </si>
  <si>
    <t>34</t>
  </si>
  <si>
    <t>914133</t>
  </si>
  <si>
    <t>DOPRAVNÍ ZNAČKY ZÁKLADNÍ VELIKOSTI OCELOVÉ FÓLIE TŘ 2 - DEMONTÁŽ</t>
  </si>
  <si>
    <t>361104034</t>
  </si>
  <si>
    <t>Poznámka k souboru cen:_x000d_
Položka zahrnuje odstranění, demontáž a odklizení materiálu s odvozem na předepsané místo</t>
  </si>
  <si>
    <t>35</t>
  </si>
  <si>
    <t>914911</t>
  </si>
  <si>
    <t>SLOUPKY A STOJKY DOPRAVNÍCH ZNAČEK Z OCEL TRUBEK SE ZABETONOVÁNÍM - DODÁVKA A MONTÁŽ</t>
  </si>
  <si>
    <t>-794601534</t>
  </si>
  <si>
    <t xml:space="preserve">Poznámka k souboru cen:_x000d_
položka zahrnuje: - sloupky a upevňovací zařízení včetně jejich osazení (betonová patka, zemní práce) </t>
  </si>
  <si>
    <t>36</t>
  </si>
  <si>
    <t>93712</t>
  </si>
  <si>
    <t>MOBILIÁŘ - DŘEVĚNÉ STOLY</t>
  </si>
  <si>
    <t>-279957379</t>
  </si>
  <si>
    <t>Poznámka k souboru cen:_x000d_
Položka zahrnuje: - montáž, osazení a dodávku kompletního zařízení, předepsaného zadávací dokumentací - mimostavništní a vnitrostaveništní dopravu - nezbytné zemní práce a základové konstrukce - předepsanou povrchovou úpravu (nátěry a pod.) Pozn.: materiál uvedený v textu představuje rozhodující podíl ve výrobku</t>
  </si>
  <si>
    <t>"stoly"4</t>
  </si>
  <si>
    <t>37</t>
  </si>
  <si>
    <t>93751</t>
  </si>
  <si>
    <t>MOBILIÁŘ - KOVOVÉ LAVIČKY</t>
  </si>
  <si>
    <t>-776537332</t>
  </si>
  <si>
    <t>"lavičky"4</t>
  </si>
  <si>
    <t>38</t>
  </si>
  <si>
    <t>93753</t>
  </si>
  <si>
    <t>MOBILIÁŘ - KOVOVÉ KOŠE NA ODPADKY</t>
  </si>
  <si>
    <t>-552036760</t>
  </si>
  <si>
    <t>"koše"2</t>
  </si>
  <si>
    <t>39</t>
  </si>
  <si>
    <t>96687</t>
  </si>
  <si>
    <t>VYBOURÁNÍ ULIČNÍCH VPUSTÍ KOMPLETNÍCH</t>
  </si>
  <si>
    <t>691079401</t>
  </si>
  <si>
    <t>Poznámka k souboru cen:_x000d_
položka zahrnuje: - kompletní bourací práce včetně nezbytného rozsahu zemních prací,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</si>
  <si>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"vybourání UV"1</t>
  </si>
  <si>
    <t>PSV</t>
  </si>
  <si>
    <t>Práce a dodávky PSV</t>
  </si>
  <si>
    <t>762</t>
  </si>
  <si>
    <t>Konstrukce tesařské</t>
  </si>
  <si>
    <t>40</t>
  </si>
  <si>
    <t>76291</t>
  </si>
  <si>
    <t>DŘEVĚNÉ OPLOCENÍ Z ŘEZIVA</t>
  </si>
  <si>
    <t>-1911781139</t>
  </si>
  <si>
    <t>Poznámka k souboru cen:_x000d_
- položky tesařských konstrukcí zahrnují kompletní konstrukci, včetně úprav řeziva (i impregnaci, povrchové úpravy a pod.), spojovací a ochranné prostředky, upevňovací prvky, lemování, lištování, spárování, není -li zahrnut v jiných položkách, i nátěr konstrukcí, včetně úpravy povrchu před nátěrem.</t>
  </si>
  <si>
    <t>"ochranné řešení vysázených dřevin"7</t>
  </si>
  <si>
    <t>41</t>
  </si>
  <si>
    <t>014112</t>
  </si>
  <si>
    <t>POPLATKY ZA SKLÁDKU TYP S-IO (INERTNÍ ODPAD)</t>
  </si>
  <si>
    <t>T</t>
  </si>
  <si>
    <t>357597290</t>
  </si>
  <si>
    <t>Poznámka k souboru cen:_x000d_
zahrnuje veškeré poplatky provozovateli skládky související s uložením odpadu na skládce.</t>
  </si>
  <si>
    <t>"pol. 113524 - obruba"94*0,25*0,15*2,5</t>
  </si>
  <si>
    <t>42</t>
  </si>
  <si>
    <t>014122</t>
  </si>
  <si>
    <t>POPLATKY ZA SKLÁDKU TYP S-OO (OSTATNÍ ODPAD)</t>
  </si>
  <si>
    <t>-1199008161</t>
  </si>
  <si>
    <t xml:space="preserve">POPLATKY ZA SKLÁDKU TYP S-OO (OSTATNÍ ODPAD)
</t>
  </si>
  <si>
    <t>"pol. 113324 - podklad"235,18*2,4</t>
  </si>
  <si>
    <t>"pol. 96687 - UV"0,6*1*2,4</t>
  </si>
  <si>
    <t>43</t>
  </si>
  <si>
    <t>014122.1</t>
  </si>
  <si>
    <t>1472885366</t>
  </si>
  <si>
    <t>POPLATKY ZA SKLÁDKU TYP S-OO (OSTATNÍ ODPAD)
Čerpání položky se souhlasem investora a TDI.</t>
  </si>
  <si>
    <t>"pol. 113324.1 - sanace"176,25*2,4</t>
  </si>
  <si>
    <t>SO 401 - Elektroinstalace - VOS</t>
  </si>
  <si>
    <t>Petr Aschenbrenner</t>
  </si>
  <si>
    <t xml:space="preserve">    741 - Elektroinstalace - silnoproud</t>
  </si>
  <si>
    <t xml:space="preserve">    742 - Elektroinstalace - slaboproud</t>
  </si>
  <si>
    <t xml:space="preserve">    749 - Elektromontáže - ostatní práce a konstrukce</t>
  </si>
  <si>
    <t>131836</t>
  </si>
  <si>
    <t>HLOUBENÍ JAM ZAPAŽ I NEPAŽ TŘ. II, ODVOZ DO 12KM</t>
  </si>
  <si>
    <t>-331852811</t>
  </si>
  <si>
    <t>"strojový výkop 350x800, dl. 132"0,35*0,8*132</t>
  </si>
  <si>
    <t>"strojový výkop 500x1200, dl. 13"0,5*1,2*13</t>
  </si>
  <si>
    <t>17411</t>
  </si>
  <si>
    <t>ZÁSYP JAM A RÝH ZEMINOU SE ZHUTNĚNÍM</t>
  </si>
  <si>
    <t>-1652996719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</si>
  <si>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</si>
  <si>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"písek kopaný"5</t>
  </si>
  <si>
    <t>272313</t>
  </si>
  <si>
    <t>ZÁKLADY Z PROSTÉHO BETONU DO C16/20</t>
  </si>
  <si>
    <t>-211395706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</si>
  <si>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</si>
  <si>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"obetonování chráničky kabelu"1,5</t>
  </si>
  <si>
    <t>741</t>
  </si>
  <si>
    <t>Elektroinstalace - silnoproud</t>
  </si>
  <si>
    <t>742H11</t>
  </si>
  <si>
    <t>KABEL NN ČTYŘ- A PĚTIŽÍLOVÝ CU S PLASTOVOU IZOLACÍ DO 2,5 MM2</t>
  </si>
  <si>
    <t>-1318261247</t>
  </si>
  <si>
    <t>Poznámka k souboru cen:_x000d_
1. Položka obsahuje: – manipulace a uložení kabelu (do země, chráničky, kanálu, na rošty, na TV a pod.) 2. Položka neobsahuje: – příchytky, spojky, koncovky, chráničky apod. 3. Způsob měření: Měří se metr délkový.</t>
  </si>
  <si>
    <t>"kabel 1-CYKY 5Jx1,5qmm"90</t>
  </si>
  <si>
    <t>742H12</t>
  </si>
  <si>
    <t>KABEL NN ČTYŘ- A PĚTIŽÍLOVÝ CU S PLASTOVOU IZOLACÍ OD 4 DO 16 MM2</t>
  </si>
  <si>
    <t>2090971186</t>
  </si>
  <si>
    <t>"kabel 1-CYKY 4Jx10qmm"150</t>
  </si>
  <si>
    <t>742L21</t>
  </si>
  <si>
    <t>UKONČENÍ DVOU AŽ PĚTIŽÍLOVÉHO KABELU KABELOVOU SPOJKOU DO 2,5 MM2</t>
  </si>
  <si>
    <t>1450975729</t>
  </si>
  <si>
    <t>Poznámka k souboru cen:_x000d_
1. Položka obsahuje: – všechny práce spojené s úpravou kabelů pro montáž včetně veškerého příslušentsví 2. Položka neobsahuje: X 3. Způsob měření: Udává se počet kusů kompletní konstrukce nebo práce.</t>
  </si>
  <si>
    <t>"ukončení a zapojení kabelů 1-CYKY 5Jx1,5qmm"1</t>
  </si>
  <si>
    <t>742L22</t>
  </si>
  <si>
    <t>UKONČENÍ DVOU AŽ PĚTIŽÍLOVÉHO KABELU KABELOVOU SPOJKOU OD 4 DO 16 MM2</t>
  </si>
  <si>
    <t>-936635647</t>
  </si>
  <si>
    <t>"ukončení a zapojení kabelů 1-CYKY 4Jx10qmm"1</t>
  </si>
  <si>
    <t>743321</t>
  </si>
  <si>
    <t>VÝLOŽNÍK PRO MONTÁŽ SVÍTIDLA NA STOŽÁR DVOURAMENNÝ DÉLKA VYLOŽENÍ DO 1 M</t>
  </si>
  <si>
    <t>-1593552501</t>
  </si>
  <si>
    <t>Poznámka k souboru cen:_x000d_
1. Položka obsahuje: – veškeré příslušenství a uzavírací nátěr, technický popis viz. projektová dokumentace 2. Položka neobsahuje: X 3. Způsob měření: Udává se počet kusů kompletní konstrukce nebo práce.</t>
  </si>
  <si>
    <t>"dvouramenný výložník 1 m + 1 m"2</t>
  </si>
  <si>
    <t>743551</t>
  </si>
  <si>
    <t>SVÍTIDLO VENKOVNÍ VŠEOBECNÉ LED, MIN. IP 44, DO 10 W</t>
  </si>
  <si>
    <t>-1973903918</t>
  </si>
  <si>
    <t>Poznámka k souboru cen:_x000d_
1. Položka obsahuje: – zdroj a veškeré příslušenství – technický popis viz. projektová dokumentace 2. Položka neobsahuje: X 3. Způsob měření: Udává se počet kusů kompletní konstrukce nebo práce.</t>
  </si>
  <si>
    <t>"NOVÉ SVÍTIDLO VOS, Lamberga, typ .č3 - XTB 1 C27-0400-S14, 1x10W"4</t>
  </si>
  <si>
    <t>743552</t>
  </si>
  <si>
    <t>SVÍTIDLO VENKOVNÍ VŠEOBECNÉ LED, MIN. IP 44, PŘES 10 DO 25 W</t>
  </si>
  <si>
    <t>428883938</t>
  </si>
  <si>
    <t>"NOVÉ SVÍTIDLO VOS, Lamberga, typ .č1 - XTB 2 C27-0400-S3, 1x19W"3</t>
  </si>
  <si>
    <t>743553</t>
  </si>
  <si>
    <t>SVÍTIDLO VENKOVNÍ VŠEOBECNÉ LED, MIN. IP 44, PŘES 25 DO 45 W</t>
  </si>
  <si>
    <t>1429857883</t>
  </si>
  <si>
    <t xml:space="preserve">"NOVÉ SVÍTIDLO VOS, Lamberga, typ č.2  - XTS 3 C27-0600-S18, 1x45W"2</t>
  </si>
  <si>
    <t>744G21</t>
  </si>
  <si>
    <t xml:space="preserve">ODPÍNAČ LIŠTOVÝ PRO NOŽOVÉ POJISTKY TŘÍPÓLOVÝ  DO 160 A</t>
  </si>
  <si>
    <t>2093744103</t>
  </si>
  <si>
    <t>Poznámka k souboru cen:_x000d_
1. Položka obsahuje: – veškerý spojovací materiál vč. připojovacího vedení – technický popis viz. projektová dokumentace 2. Položka neobsahuje: X 3. Způsob měření: Udává se počet kusů kompletní konstrukce nebo práce.</t>
  </si>
  <si>
    <t>"přívod napájení z VO č.0407, pojistka 3x16A"1</t>
  </si>
  <si>
    <t>744I01</t>
  </si>
  <si>
    <t>POJISTKOVÁ VLOŽKA DO 160 A</t>
  </si>
  <si>
    <t>2139448447</t>
  </si>
  <si>
    <t>Poznámka k souboru cen:_x000d_
1. Položka obsahuje: – technický popis viz. projektová dokumentace 2. Položka neobsahuje: X 3. Způsob měření: Udává se počet kusů kompletní konstrukce nebo práce.</t>
  </si>
  <si>
    <t>"pojistka 6A do stožárové svorkovnice"9</t>
  </si>
  <si>
    <t>747531</t>
  </si>
  <si>
    <t>ZKOUŠKY VODIČŮ A KABELŮ VN ZVÝŠENÝM NAPĚTÍM DO 35 KV</t>
  </si>
  <si>
    <t>1178879924</t>
  </si>
  <si>
    <t>Poznámka k souboru cen:_x000d_
1. Položka obsahuje: – cenu za provedení měření kabelu/ vodiče vč. vyhotovení protokolu 2. Položka neobsahuje: X 3. Způsob měření: Udává se počet kusů kompletní konstrukce nebo práce.</t>
  </si>
  <si>
    <t>"Zkoušky technologických zařízení pod napětím"1</t>
  </si>
  <si>
    <t>747702</t>
  </si>
  <si>
    <t>ÚPRAVA ZAPOJENÍ STÁVAJÍCÍCH KABELOVÝCH SKŘÍNÍ/ROZVADĚČŮ</t>
  </si>
  <si>
    <t>HOD</t>
  </si>
  <si>
    <t>1523967665</t>
  </si>
  <si>
    <t>Poznámka k souboru cen:_x000d_
1. Položka obsahuje: – cenu za veškeré náklady na provedení provizorních úprav zapojení stávajících kabelových skříní / rozvaděčů v průběhu výstavy ( pro montáž nových i provizorních kabelů, drobné úpravy výstroje apod. ) 2. Položka neobsahuje: X 3. Způsob měření: Udává se čas v hodinách.</t>
  </si>
  <si>
    <t>"Montáž a zapojení nové instalace (svítidel)"16</t>
  </si>
  <si>
    <t>747704</t>
  </si>
  <si>
    <t>ZAŠKOLENÍ OBSLUHY</t>
  </si>
  <si>
    <t>-1920292231</t>
  </si>
  <si>
    <t>Poznámka k souboru cen:_x000d_
1. Položka obsahuje: – cenu za dobu kdy je s funkcí seznamována obsluha zařízení, včetně odevzdání dokumentace skutečného provedení 2. Položka neobsahuje: X 3. Způsob měření: Udává se čas v hodinách.</t>
  </si>
  <si>
    <t>74A110</t>
  </si>
  <si>
    <t>ZÁKLAD TV HLOUBENÝ V JAKÉKOLIV TŘÍDĚ ZEMINY</t>
  </si>
  <si>
    <t>-1270905425</t>
  </si>
  <si>
    <t>Poznámka k souboru cen:_x000d_
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 2. Položka neobsahuje: – přídavnou výztuž, svorníky, koše – odvoz výkopku (viz pol. 74A150) – poplatek za likvidaci odpadů (viz SSD 0) 3. Způsob měření: Měří se metry kubické uložené betonové směsi.</t>
  </si>
  <si>
    <t>"Základ pro stožár sl. K6"(0,6*0,6*1,2)*5</t>
  </si>
  <si>
    <t>"Základ pro stožár sl. K7"(0,6*0,6*1,2)*2</t>
  </si>
  <si>
    <t>742</t>
  </si>
  <si>
    <t>Elektroinstalace - slaboproud</t>
  </si>
  <si>
    <t>75D287</t>
  </si>
  <si>
    <t>PRACOVNÍ PLOŠINA K VÝSTRAŽNÍKU, KABELOVÉ SKŘÍNI - MONTÁŽ</t>
  </si>
  <si>
    <t>743746002</t>
  </si>
  <si>
    <t>Poznámka k souboru cen:_x000d_
1. Položka obsahuje: – výkop jámy pro základ výstražníku – usazení základu, – montáž plošiny se všemi pomocnými a doplňujícími pracemi a součástmi, případné použití mechanizmů, včetně dopravy ze skladu k místu montáže 2. Položka neobsahuje: X 3. Způsob měření: Udává se počet kusů kompletní konstrukce nebo práce.</t>
  </si>
  <si>
    <t>75E127</t>
  </si>
  <si>
    <t>CELKOVÁ PROHLÍDKA ZAŘÍZENÍ A VYHOTOVENÍ REVIZNÍ ZPRÁVY</t>
  </si>
  <si>
    <t>332977862</t>
  </si>
  <si>
    <t>Poznámka k souboru cen:_x000d_
1. Položka obsahuje: – kontrola zařízení, zda odpovídá podmínkám pro bezpečný provoz, včetně potřebných měření a vyhotovení revizní zprávy odpovědným pracovníkem – vlastní kontrolu, příslušná měření a zpracování revizní zprávy 2. Položka neobsahuje: X 3. Způsob měření: Udává se počet hodin provádění dozoru, revize nebo práce.</t>
  </si>
  <si>
    <t>75H141</t>
  </si>
  <si>
    <t>STOŽÁR (SLOUP) OCELOVÝ DO 10 M</t>
  </si>
  <si>
    <t>-682984372</t>
  </si>
  <si>
    <t>Poznámka k souboru cen:_x000d_
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a práce.</t>
  </si>
  <si>
    <t>"sl.6 - Stožár vetknutý, bezpaticový oboustranně žárově zinkované pro veřejné osvětlení, výšky 6m (nadzemní výška), dřík 60mm"5</t>
  </si>
  <si>
    <t>"sl.7 - Stožár vetknutý, bezpaticový oboustranně žárově zinkované pro veřejné osvětlení, výšky 7m (nadzemní výška), dřík 60mm"2</t>
  </si>
  <si>
    <t>75IF11</t>
  </si>
  <si>
    <t>SPOJOVACÍ SVORKOVNICE 2/10</t>
  </si>
  <si>
    <t>-713926128</t>
  </si>
  <si>
    <t>"svorkovnice průběžná svorkovnice pro přívodní vodiče o průměru do 35 mm2 osazené keramickou pojistkou (až 3ks, 6-16A), IP54"4</t>
  </si>
  <si>
    <t>75IF21</t>
  </si>
  <si>
    <t>ROZPOJOVACÍ SVORKOVNICE 2/10, 2/8</t>
  </si>
  <si>
    <t>-1090534544</t>
  </si>
  <si>
    <t>"svorkovnice odbočná svorkovnice pro přívodní vodiče o průměru do 35 mm2 osazené keramickou pojistkou (až 3ks, 6-16A), IP54"2</t>
  </si>
  <si>
    <t>75IF31</t>
  </si>
  <si>
    <t>ZEMNÍCÍ SVORKOVNICE</t>
  </si>
  <si>
    <t>1982560815</t>
  </si>
  <si>
    <t>"svorkovnice koncová svorkovnice pro přívodní vodiče o průměru do 35 mm2 osazené keramickou pojistkou (1ks, 6-16A), IP54"2</t>
  </si>
  <si>
    <t>75IG71</t>
  </si>
  <si>
    <t>VEDENÍ UZEMŇOVACÍ V ZEMI Z FEZN DRÁTU PRŮMĚRU DO 10 MM</t>
  </si>
  <si>
    <t>1690811355</t>
  </si>
  <si>
    <t>Poznámka k souboru cen:_x000d_
1. Položka obsahuje: – dodávku specifikované kabelizace včetně potřebného drobného montážního materiálu – dopravu a skladování – práce spojené s montáží specifikované kabelizace specifikovaným způsobem – veškeré potřebné mechanizmy, včetně obsluhy, náklady na mzdy a přibližné (průměrné) náklady na pořízení potřebných materiálů 2. Položka neobsahuje: X 3. Způsob měření: Dodávka a montáž specifikované kabelizace se měří v délce udané v metrech.</t>
  </si>
  <si>
    <t>"drát FeZn 10 mm"160</t>
  </si>
  <si>
    <t>749</t>
  </si>
  <si>
    <t>Elektromontáže - ostatní práce a konstrukce</t>
  </si>
  <si>
    <t>702212</t>
  </si>
  <si>
    <t>KABELOVÁ CHRÁNIČKA ZEMNÍ DN PŘES 100 DO 200 MM</t>
  </si>
  <si>
    <t>-812053236</t>
  </si>
  <si>
    <t>Poznámka k souboru cen:_x000d_
1. Položka obsahuje: – proražení otvoru zdivem o průřezu od 0,01 do 0,025m2 – úpravu a začištění omítky po montáži vedení – pomocné mechanismy 2. Položka neobsahuje: – protipožární ucpávku 3. Způsob měření: Udává se počet kusů kompletní konstrukce nebo práce.</t>
  </si>
  <si>
    <t>"chránička KONOFLEX 110"13</t>
  </si>
  <si>
    <t>702312</t>
  </si>
  <si>
    <t>ZAKRYTÍ KABELŮ VÝSTRAŽNOU FÓLIÍ ŠÍŘKY PŘES 20 DO 40 CM</t>
  </si>
  <si>
    <t>-1011395241</t>
  </si>
  <si>
    <t>Poznámka k souboru cen:_x000d_
1. Položka obsahuje: – kompletní montáž, návrh, rozměření, upevnění, začištění, sváření, vrtání, řezání, spojování a pod. – veškerý spojovací a montážní materiál vč. upevňovacího materiálu – sestavení a upevnění konstrukce na stanovišti – pomocné mechanismy 2. Položka neobsahuje: X 3. Způsob měření: Udává se počet sad, které se skládají z předepsaných dílů, jež tvoří požadovaný celek, za každý započatý měsíc pronájmu.</t>
  </si>
  <si>
    <t>"výstražná fólie - rozvody elektro NN"145</t>
  </si>
  <si>
    <t>702332</t>
  </si>
  <si>
    <t>ZAKRYTÍ KABELŮ PLASTOVOU DESKOU/PÁSEM ŠÍŘKY PŘES 20 DO 40 CM</t>
  </si>
  <si>
    <t>131811319</t>
  </si>
  <si>
    <t>"krycí deska kabelu KD 300 červená"145</t>
  </si>
  <si>
    <t>702903</t>
  </si>
  <si>
    <t>ZASYPÁNÍ KABELOVÉHO ŽLABU VRSTVOU Z PŘESÁTÉHO PÍSKU ČI VÝKOPKU SVĚTLÉ ŠÍŘKY PŘES 250 MM</t>
  </si>
  <si>
    <t>2146018122</t>
  </si>
  <si>
    <t>Poznámka k souboru cen:_x000d_
1. Položka obsahuje: – veškeré zemní práce včetně dodání zásypového materiálu 2. Položka neobsahuje: X 3. Způsob měření: Měří se metr délkový.</t>
  </si>
  <si>
    <t>"strojový zához výkopu 350x800"132</t>
  </si>
  <si>
    <t>"strojový zához výkopu 500x1200"13</t>
  </si>
  <si>
    <t>-1938015954</t>
  </si>
  <si>
    <t>P</t>
  </si>
  <si>
    <t>Poznámka k položce:_x000d_
Do jednotkové ceny je započítán i poplatek za skládku 1000 Kč za každou tunu._x000d_
Dle možností skládkovného zhotovitele a vybrané skládky tento poplatek nemusí být účtován.</t>
  </si>
  <si>
    <t>"pol. 131836 - podklad"10*1,9</t>
  </si>
  <si>
    <t>02910</t>
  </si>
  <si>
    <t>58201000</t>
  </si>
  <si>
    <t>"geodetické vytyčení trasy"1</t>
  </si>
  <si>
    <t>02944</t>
  </si>
  <si>
    <t>-951342903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</si>
</sst>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38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Úprava a rozšíření parkoviště ulice Karlova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Varnsdorf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Varnsdorf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FORVIA CZ,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000 - Vedlejší rozpočt...'!J30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 000 - Vedlejší rozpočt...'!P117</f>
        <v>0</v>
      </c>
      <c r="AV95" s="127">
        <f>'SO 000 - Vedlejší rozpočt...'!J33</f>
        <v>0</v>
      </c>
      <c r="AW95" s="127">
        <f>'SO 000 - Vedlejší rozpočt...'!J34</f>
        <v>0</v>
      </c>
      <c r="AX95" s="127">
        <f>'SO 000 - Vedlejší rozpočt...'!J35</f>
        <v>0</v>
      </c>
      <c r="AY95" s="127">
        <f>'SO 000 - Vedlejší rozpočt...'!J36</f>
        <v>0</v>
      </c>
      <c r="AZ95" s="127">
        <f>'SO 000 - Vedlejší rozpočt...'!F33</f>
        <v>0</v>
      </c>
      <c r="BA95" s="127">
        <f>'SO 000 - Vedlejší rozpočt...'!F34</f>
        <v>0</v>
      </c>
      <c r="BB95" s="127">
        <f>'SO 000 - Vedlejší rozpočt...'!F35</f>
        <v>0</v>
      </c>
      <c r="BC95" s="127">
        <f>'SO 000 - Vedlejší rozpočt...'!F36</f>
        <v>0</v>
      </c>
      <c r="BD95" s="129">
        <f>'SO 000 - Vedlejší rozpočt...'!F37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101 - Úprava a rozšíře...'!J30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'SO 101 - Úprava a rozšíře...'!P125</f>
        <v>0</v>
      </c>
      <c r="AV96" s="127">
        <f>'SO 101 - Úprava a rozšíře...'!J33</f>
        <v>0</v>
      </c>
      <c r="AW96" s="127">
        <f>'SO 101 - Úprava a rozšíře...'!J34</f>
        <v>0</v>
      </c>
      <c r="AX96" s="127">
        <f>'SO 101 - Úprava a rozšíře...'!J35</f>
        <v>0</v>
      </c>
      <c r="AY96" s="127">
        <f>'SO 101 - Úprava a rozšíře...'!J36</f>
        <v>0</v>
      </c>
      <c r="AZ96" s="127">
        <f>'SO 101 - Úprava a rozšíře...'!F33</f>
        <v>0</v>
      </c>
      <c r="BA96" s="127">
        <f>'SO 101 - Úprava a rozšíře...'!F34</f>
        <v>0</v>
      </c>
      <c r="BB96" s="127">
        <f>'SO 101 - Úprava a rozšíře...'!F35</f>
        <v>0</v>
      </c>
      <c r="BC96" s="127">
        <f>'SO 101 - Úprava a rozšíře...'!F36</f>
        <v>0</v>
      </c>
      <c r="BD96" s="129">
        <f>'SO 101 - Úprava a rozšíře...'!F37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401 - Elektroinstalace...'!J30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31">
        <v>0</v>
      </c>
      <c r="AT97" s="132">
        <f>ROUND(SUM(AV97:AW97),2)</f>
        <v>0</v>
      </c>
      <c r="AU97" s="133">
        <f>'SO 401 - Elektroinstalace...'!P124</f>
        <v>0</v>
      </c>
      <c r="AV97" s="132">
        <f>'SO 401 - Elektroinstalace...'!J33</f>
        <v>0</v>
      </c>
      <c r="AW97" s="132">
        <f>'SO 401 - Elektroinstalace...'!J34</f>
        <v>0</v>
      </c>
      <c r="AX97" s="132">
        <f>'SO 401 - Elektroinstalace...'!J35</f>
        <v>0</v>
      </c>
      <c r="AY97" s="132">
        <f>'SO 401 - Elektroinstalace...'!J36</f>
        <v>0</v>
      </c>
      <c r="AZ97" s="132">
        <f>'SO 401 - Elektroinstalace...'!F33</f>
        <v>0</v>
      </c>
      <c r="BA97" s="132">
        <f>'SO 401 - Elektroinstalace...'!F34</f>
        <v>0</v>
      </c>
      <c r="BB97" s="132">
        <f>'SO 401 - Elektroinstalace...'!F35</f>
        <v>0</v>
      </c>
      <c r="BC97" s="132">
        <f>'SO 401 - Elektroinstalace...'!F36</f>
        <v>0</v>
      </c>
      <c r="BD97" s="134">
        <f>'SO 401 - Elektroinstalace...'!F37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ehL8QMGTMcibBtjTIhTzPNXe0UdCmKV0H+aWLmNee35JruZzISCObxVXNs7m+uwWDPzpZwk8qZoQVkSxirN1sw==" hashValue="fmu4wtumEQtUd7MZBUIPGfsYtxkRAnRC5+Iz9IlxU83PDXEONhBkwd3btuq3j3jWTWplYnPnyh76jb98NrKXD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rozpočt...'!C2" display="/"/>
    <hyperlink ref="A96" location="'SO 101 - Úprava a rozšíře...'!C2" display="/"/>
    <hyperlink ref="A97" location="'SO 401 - Elektroinstala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ROUND((SUM(BE117:BE143)),  2)</f>
        <v>0</v>
      </c>
      <c r="G33" s="37"/>
      <c r="H33" s="37"/>
      <c r="I33" s="154">
        <v>0.20999999999999999</v>
      </c>
      <c r="J33" s="153">
        <f>ROUND(((SUM(BE117:BE143))*I33),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ROUND((SUM(BF117:BF143)),  2)</f>
        <v>0</v>
      </c>
      <c r="G34" s="37"/>
      <c r="H34" s="37"/>
      <c r="I34" s="154">
        <v>0.14999999999999999</v>
      </c>
      <c r="J34" s="153">
        <f>ROUND(((SUM(BF117:BF143))*I34),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ROUND((SUM(BG117:BG143)),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ROUND((SUM(BH117:BH143)),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ROUND((SUM(BI117:BI143)),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000 -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105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106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Úprava a rozšíření parkoviště ulice Karlova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 000 - Vedlejší rozpočtové náklady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4. 5. 2023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Město Varnsdorf</v>
      </c>
      <c r="G113" s="39"/>
      <c r="H113" s="39"/>
      <c r="I113" s="31" t="s">
        <v>32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9"/>
      <c r="E114" s="39"/>
      <c r="F114" s="26" t="str">
        <f>IF(E18="","",E18)</f>
        <v>Vyplň údaj</v>
      </c>
      <c r="G114" s="39"/>
      <c r="H114" s="39"/>
      <c r="I114" s="31" t="s">
        <v>35</v>
      </c>
      <c r="J114" s="35" t="str">
        <f>E24</f>
        <v>FORVIA CZ,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107</v>
      </c>
      <c r="D116" s="187" t="s">
        <v>65</v>
      </c>
      <c r="E116" s="187" t="s">
        <v>61</v>
      </c>
      <c r="F116" s="187" t="s">
        <v>62</v>
      </c>
      <c r="G116" s="187" t="s">
        <v>108</v>
      </c>
      <c r="H116" s="187" t="s">
        <v>109</v>
      </c>
      <c r="I116" s="187" t="s">
        <v>110</v>
      </c>
      <c r="J116" s="188" t="s">
        <v>102</v>
      </c>
      <c r="K116" s="189" t="s">
        <v>111</v>
      </c>
      <c r="L116" s="190"/>
      <c r="M116" s="99" t="s">
        <v>1</v>
      </c>
      <c r="N116" s="100" t="s">
        <v>44</v>
      </c>
      <c r="O116" s="100" t="s">
        <v>112</v>
      </c>
      <c r="P116" s="100" t="s">
        <v>113</v>
      </c>
      <c r="Q116" s="100" t="s">
        <v>114</v>
      </c>
      <c r="R116" s="100" t="s">
        <v>115</v>
      </c>
      <c r="S116" s="100" t="s">
        <v>116</v>
      </c>
      <c r="T116" s="101" t="s">
        <v>117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118</v>
      </c>
      <c r="D117" s="39"/>
      <c r="E117" s="39"/>
      <c r="F117" s="39"/>
      <c r="G117" s="39"/>
      <c r="H117" s="39"/>
      <c r="I117" s="39"/>
      <c r="J117" s="191">
        <f>BK117</f>
        <v>0</v>
      </c>
      <c r="K117" s="39"/>
      <c r="L117" s="43"/>
      <c r="M117" s="102"/>
      <c r="N117" s="192"/>
      <c r="O117" s="103"/>
      <c r="P117" s="193">
        <f>P118</f>
        <v>0</v>
      </c>
      <c r="Q117" s="103"/>
      <c r="R117" s="193">
        <f>R118</f>
        <v>0</v>
      </c>
      <c r="S117" s="103"/>
      <c r="T117" s="19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104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79</v>
      </c>
      <c r="E118" s="199" t="s">
        <v>119</v>
      </c>
      <c r="F118" s="199" t="s">
        <v>120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SUM(P119:P143)</f>
        <v>0</v>
      </c>
      <c r="Q118" s="204"/>
      <c r="R118" s="205">
        <f>SUM(R119:R143)</f>
        <v>0</v>
      </c>
      <c r="S118" s="204"/>
      <c r="T118" s="206">
        <f>SUM(T119:T143)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121</v>
      </c>
      <c r="AT118" s="208" t="s">
        <v>79</v>
      </c>
      <c r="AU118" s="208" t="s">
        <v>80</v>
      </c>
      <c r="AY118" s="207" t="s">
        <v>122</v>
      </c>
      <c r="BK118" s="209">
        <f>SUM(BK119:BK143)</f>
        <v>0</v>
      </c>
    </row>
    <row r="119" s="2" customFormat="1" ht="24.15" customHeight="1">
      <c r="A119" s="37"/>
      <c r="B119" s="38"/>
      <c r="C119" s="210" t="s">
        <v>88</v>
      </c>
      <c r="D119" s="210" t="s">
        <v>123</v>
      </c>
      <c r="E119" s="211" t="s">
        <v>124</v>
      </c>
      <c r="F119" s="212" t="s">
        <v>125</v>
      </c>
      <c r="G119" s="213" t="s">
        <v>126</v>
      </c>
      <c r="H119" s="214">
        <v>4</v>
      </c>
      <c r="I119" s="215"/>
      <c r="J119" s="216">
        <f>ROUND(I119*H119,2)</f>
        <v>0</v>
      </c>
      <c r="K119" s="217"/>
      <c r="L119" s="43"/>
      <c r="M119" s="218" t="s">
        <v>1</v>
      </c>
      <c r="N119" s="219" t="s">
        <v>45</v>
      </c>
      <c r="O119" s="90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121</v>
      </c>
      <c r="AT119" s="222" t="s">
        <v>123</v>
      </c>
      <c r="AU119" s="222" t="s">
        <v>88</v>
      </c>
      <c r="AY119" s="16" t="s">
        <v>122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88</v>
      </c>
      <c r="BK119" s="223">
        <f>ROUND(I119*H119,2)</f>
        <v>0</v>
      </c>
      <c r="BL119" s="16" t="s">
        <v>121</v>
      </c>
      <c r="BM119" s="222" t="s">
        <v>127</v>
      </c>
    </row>
    <row r="120" s="2" customFormat="1">
      <c r="A120" s="37"/>
      <c r="B120" s="38"/>
      <c r="C120" s="39"/>
      <c r="D120" s="224" t="s">
        <v>128</v>
      </c>
      <c r="E120" s="39"/>
      <c r="F120" s="225" t="s">
        <v>129</v>
      </c>
      <c r="G120" s="39"/>
      <c r="H120" s="39"/>
      <c r="I120" s="226"/>
      <c r="J120" s="39"/>
      <c r="K120" s="39"/>
      <c r="L120" s="43"/>
      <c r="M120" s="227"/>
      <c r="N120" s="22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128</v>
      </c>
      <c r="AU120" s="16" t="s">
        <v>88</v>
      </c>
    </row>
    <row r="121" s="2" customFormat="1">
      <c r="A121" s="37"/>
      <c r="B121" s="38"/>
      <c r="C121" s="39"/>
      <c r="D121" s="224" t="s">
        <v>130</v>
      </c>
      <c r="E121" s="39"/>
      <c r="F121" s="229" t="s">
        <v>131</v>
      </c>
      <c r="G121" s="39"/>
      <c r="H121" s="39"/>
      <c r="I121" s="226"/>
      <c r="J121" s="39"/>
      <c r="K121" s="39"/>
      <c r="L121" s="43"/>
      <c r="M121" s="227"/>
      <c r="N121" s="228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130</v>
      </c>
      <c r="AU121" s="16" t="s">
        <v>88</v>
      </c>
    </row>
    <row r="122" s="12" customFormat="1">
      <c r="A122" s="12"/>
      <c r="B122" s="230"/>
      <c r="C122" s="231"/>
      <c r="D122" s="224" t="s">
        <v>132</v>
      </c>
      <c r="E122" s="232" t="s">
        <v>1</v>
      </c>
      <c r="F122" s="233" t="s">
        <v>133</v>
      </c>
      <c r="G122" s="231"/>
      <c r="H122" s="234">
        <v>4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0" t="s">
        <v>132</v>
      </c>
      <c r="AU122" s="240" t="s">
        <v>88</v>
      </c>
      <c r="AV122" s="12" t="s">
        <v>90</v>
      </c>
      <c r="AW122" s="12" t="s">
        <v>34</v>
      </c>
      <c r="AX122" s="12" t="s">
        <v>88</v>
      </c>
      <c r="AY122" s="240" t="s">
        <v>122</v>
      </c>
    </row>
    <row r="123" s="2" customFormat="1" ht="16.5" customHeight="1">
      <c r="A123" s="37"/>
      <c r="B123" s="38"/>
      <c r="C123" s="210" t="s">
        <v>90</v>
      </c>
      <c r="D123" s="210" t="s">
        <v>123</v>
      </c>
      <c r="E123" s="211" t="s">
        <v>134</v>
      </c>
      <c r="F123" s="212" t="s">
        <v>135</v>
      </c>
      <c r="G123" s="213" t="s">
        <v>126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136</v>
      </c>
      <c r="AT123" s="222" t="s">
        <v>123</v>
      </c>
      <c r="AU123" s="222" t="s">
        <v>88</v>
      </c>
      <c r="AY123" s="16" t="s">
        <v>122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136</v>
      </c>
      <c r="BM123" s="222" t="s">
        <v>137</v>
      </c>
    </row>
    <row r="124" s="2" customFormat="1">
      <c r="A124" s="37"/>
      <c r="B124" s="38"/>
      <c r="C124" s="39"/>
      <c r="D124" s="224" t="s">
        <v>128</v>
      </c>
      <c r="E124" s="39"/>
      <c r="F124" s="225" t="s">
        <v>138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128</v>
      </c>
      <c r="AU124" s="16" t="s">
        <v>88</v>
      </c>
    </row>
    <row r="125" s="2" customFormat="1">
      <c r="A125" s="37"/>
      <c r="B125" s="38"/>
      <c r="C125" s="39"/>
      <c r="D125" s="224" t="s">
        <v>130</v>
      </c>
      <c r="E125" s="39"/>
      <c r="F125" s="229" t="s">
        <v>139</v>
      </c>
      <c r="G125" s="39"/>
      <c r="H125" s="39"/>
      <c r="I125" s="226"/>
      <c r="J125" s="39"/>
      <c r="K125" s="39"/>
      <c r="L125" s="43"/>
      <c r="M125" s="227"/>
      <c r="N125" s="228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88</v>
      </c>
    </row>
    <row r="126" s="2" customFormat="1" ht="16.5" customHeight="1">
      <c r="A126" s="37"/>
      <c r="B126" s="38"/>
      <c r="C126" s="210" t="s">
        <v>140</v>
      </c>
      <c r="D126" s="210" t="s">
        <v>123</v>
      </c>
      <c r="E126" s="211" t="s">
        <v>141</v>
      </c>
      <c r="F126" s="212" t="s">
        <v>142</v>
      </c>
      <c r="G126" s="213" t="s">
        <v>126</v>
      </c>
      <c r="H126" s="214">
        <v>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45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136</v>
      </c>
      <c r="AT126" s="222" t="s">
        <v>123</v>
      </c>
      <c r="AU126" s="222" t="s">
        <v>88</v>
      </c>
      <c r="AY126" s="16" t="s">
        <v>122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88</v>
      </c>
      <c r="BK126" s="223">
        <f>ROUND(I126*H126,2)</f>
        <v>0</v>
      </c>
      <c r="BL126" s="16" t="s">
        <v>136</v>
      </c>
      <c r="BM126" s="222" t="s">
        <v>143</v>
      </c>
    </row>
    <row r="127" s="2" customFormat="1">
      <c r="A127" s="37"/>
      <c r="B127" s="38"/>
      <c r="C127" s="39"/>
      <c r="D127" s="224" t="s">
        <v>128</v>
      </c>
      <c r="E127" s="39"/>
      <c r="F127" s="225" t="s">
        <v>142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128</v>
      </c>
      <c r="AU127" s="16" t="s">
        <v>88</v>
      </c>
    </row>
    <row r="128" s="2" customFormat="1">
      <c r="A128" s="37"/>
      <c r="B128" s="38"/>
      <c r="C128" s="39"/>
      <c r="D128" s="224" t="s">
        <v>130</v>
      </c>
      <c r="E128" s="39"/>
      <c r="F128" s="229" t="s">
        <v>144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88</v>
      </c>
    </row>
    <row r="129" s="2" customFormat="1" ht="16.5" customHeight="1">
      <c r="A129" s="37"/>
      <c r="B129" s="38"/>
      <c r="C129" s="210" t="s">
        <v>121</v>
      </c>
      <c r="D129" s="210" t="s">
        <v>123</v>
      </c>
      <c r="E129" s="211" t="s">
        <v>145</v>
      </c>
      <c r="F129" s="212" t="s">
        <v>146</v>
      </c>
      <c r="G129" s="213" t="s">
        <v>126</v>
      </c>
      <c r="H129" s="214">
        <v>1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136</v>
      </c>
      <c r="AT129" s="222" t="s">
        <v>123</v>
      </c>
      <c r="AU129" s="222" t="s">
        <v>88</v>
      </c>
      <c r="AY129" s="16" t="s">
        <v>122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136</v>
      </c>
      <c r="BM129" s="222" t="s">
        <v>147</v>
      </c>
    </row>
    <row r="130" s="2" customFormat="1">
      <c r="A130" s="37"/>
      <c r="B130" s="38"/>
      <c r="C130" s="39"/>
      <c r="D130" s="224" t="s">
        <v>128</v>
      </c>
      <c r="E130" s="39"/>
      <c r="F130" s="225" t="s">
        <v>146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88</v>
      </c>
    </row>
    <row r="131" s="2" customFormat="1">
      <c r="A131" s="37"/>
      <c r="B131" s="38"/>
      <c r="C131" s="39"/>
      <c r="D131" s="224" t="s">
        <v>130</v>
      </c>
      <c r="E131" s="39"/>
      <c r="F131" s="229" t="s">
        <v>144</v>
      </c>
      <c r="G131" s="39"/>
      <c r="H131" s="39"/>
      <c r="I131" s="226"/>
      <c r="J131" s="39"/>
      <c r="K131" s="39"/>
      <c r="L131" s="43"/>
      <c r="M131" s="227"/>
      <c r="N131" s="22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88</v>
      </c>
    </row>
    <row r="132" s="12" customFormat="1">
      <c r="A132" s="12"/>
      <c r="B132" s="230"/>
      <c r="C132" s="231"/>
      <c r="D132" s="224" t="s">
        <v>132</v>
      </c>
      <c r="E132" s="232" t="s">
        <v>1</v>
      </c>
      <c r="F132" s="233" t="s">
        <v>148</v>
      </c>
      <c r="G132" s="231"/>
      <c r="H132" s="234">
        <v>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132</v>
      </c>
      <c r="AU132" s="240" t="s">
        <v>88</v>
      </c>
      <c r="AV132" s="12" t="s">
        <v>90</v>
      </c>
      <c r="AW132" s="12" t="s">
        <v>34</v>
      </c>
      <c r="AX132" s="12" t="s">
        <v>88</v>
      </c>
      <c r="AY132" s="240" t="s">
        <v>122</v>
      </c>
    </row>
    <row r="133" s="2" customFormat="1" ht="24.15" customHeight="1">
      <c r="A133" s="37"/>
      <c r="B133" s="38"/>
      <c r="C133" s="210" t="s">
        <v>149</v>
      </c>
      <c r="D133" s="210" t="s">
        <v>123</v>
      </c>
      <c r="E133" s="211" t="s">
        <v>150</v>
      </c>
      <c r="F133" s="212" t="s">
        <v>151</v>
      </c>
      <c r="G133" s="213" t="s">
        <v>126</v>
      </c>
      <c r="H133" s="214">
        <v>1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136</v>
      </c>
      <c r="AT133" s="222" t="s">
        <v>123</v>
      </c>
      <c r="AU133" s="222" t="s">
        <v>88</v>
      </c>
      <c r="AY133" s="16" t="s">
        <v>122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136</v>
      </c>
      <c r="BM133" s="222" t="s">
        <v>152</v>
      </c>
    </row>
    <row r="134" s="2" customFormat="1">
      <c r="A134" s="37"/>
      <c r="B134" s="38"/>
      <c r="C134" s="39"/>
      <c r="D134" s="224" t="s">
        <v>128</v>
      </c>
      <c r="E134" s="39"/>
      <c r="F134" s="225" t="s">
        <v>151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128</v>
      </c>
      <c r="AU134" s="16" t="s">
        <v>88</v>
      </c>
    </row>
    <row r="135" s="2" customFormat="1">
      <c r="A135" s="37"/>
      <c r="B135" s="38"/>
      <c r="C135" s="39"/>
      <c r="D135" s="224" t="s">
        <v>130</v>
      </c>
      <c r="E135" s="39"/>
      <c r="F135" s="229" t="s">
        <v>144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88</v>
      </c>
    </row>
    <row r="136" s="12" customFormat="1">
      <c r="A136" s="12"/>
      <c r="B136" s="230"/>
      <c r="C136" s="231"/>
      <c r="D136" s="224" t="s">
        <v>132</v>
      </c>
      <c r="E136" s="232" t="s">
        <v>1</v>
      </c>
      <c r="F136" s="233" t="s">
        <v>153</v>
      </c>
      <c r="G136" s="231"/>
      <c r="H136" s="234">
        <v>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132</v>
      </c>
      <c r="AU136" s="240" t="s">
        <v>88</v>
      </c>
      <c r="AV136" s="12" t="s">
        <v>90</v>
      </c>
      <c r="AW136" s="12" t="s">
        <v>34</v>
      </c>
      <c r="AX136" s="12" t="s">
        <v>88</v>
      </c>
      <c r="AY136" s="240" t="s">
        <v>122</v>
      </c>
    </row>
    <row r="137" s="2" customFormat="1" ht="24.15" customHeight="1">
      <c r="A137" s="37"/>
      <c r="B137" s="38"/>
      <c r="C137" s="210" t="s">
        <v>154</v>
      </c>
      <c r="D137" s="210" t="s">
        <v>123</v>
      </c>
      <c r="E137" s="211" t="s">
        <v>155</v>
      </c>
      <c r="F137" s="212" t="s">
        <v>156</v>
      </c>
      <c r="G137" s="213" t="s">
        <v>126</v>
      </c>
      <c r="H137" s="214">
        <v>1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136</v>
      </c>
      <c r="AT137" s="222" t="s">
        <v>123</v>
      </c>
      <c r="AU137" s="222" t="s">
        <v>88</v>
      </c>
      <c r="AY137" s="16" t="s">
        <v>122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136</v>
      </c>
      <c r="BM137" s="222" t="s">
        <v>157</v>
      </c>
    </row>
    <row r="138" s="2" customFormat="1">
      <c r="A138" s="37"/>
      <c r="B138" s="38"/>
      <c r="C138" s="39"/>
      <c r="D138" s="224" t="s">
        <v>128</v>
      </c>
      <c r="E138" s="39"/>
      <c r="F138" s="225" t="s">
        <v>156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88</v>
      </c>
    </row>
    <row r="139" s="2" customFormat="1">
      <c r="A139" s="37"/>
      <c r="B139" s="38"/>
      <c r="C139" s="39"/>
      <c r="D139" s="224" t="s">
        <v>130</v>
      </c>
      <c r="E139" s="39"/>
      <c r="F139" s="229" t="s">
        <v>158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88</v>
      </c>
    </row>
    <row r="140" s="2" customFormat="1" ht="24.15" customHeight="1">
      <c r="A140" s="37"/>
      <c r="B140" s="38"/>
      <c r="C140" s="210" t="s">
        <v>159</v>
      </c>
      <c r="D140" s="210" t="s">
        <v>123</v>
      </c>
      <c r="E140" s="211" t="s">
        <v>160</v>
      </c>
      <c r="F140" s="212" t="s">
        <v>161</v>
      </c>
      <c r="G140" s="213" t="s">
        <v>126</v>
      </c>
      <c r="H140" s="214">
        <v>1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136</v>
      </c>
      <c r="AT140" s="222" t="s">
        <v>123</v>
      </c>
      <c r="AU140" s="222" t="s">
        <v>88</v>
      </c>
      <c r="AY140" s="16" t="s">
        <v>122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136</v>
      </c>
      <c r="BM140" s="222" t="s">
        <v>162</v>
      </c>
    </row>
    <row r="141" s="2" customFormat="1">
      <c r="A141" s="37"/>
      <c r="B141" s="38"/>
      <c r="C141" s="39"/>
      <c r="D141" s="224" t="s">
        <v>128</v>
      </c>
      <c r="E141" s="39"/>
      <c r="F141" s="225" t="s">
        <v>161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128</v>
      </c>
      <c r="AU141" s="16" t="s">
        <v>88</v>
      </c>
    </row>
    <row r="142" s="2" customFormat="1">
      <c r="A142" s="37"/>
      <c r="B142" s="38"/>
      <c r="C142" s="39"/>
      <c r="D142" s="224" t="s">
        <v>130</v>
      </c>
      <c r="E142" s="39"/>
      <c r="F142" s="229" t="s">
        <v>163</v>
      </c>
      <c r="G142" s="39"/>
      <c r="H142" s="39"/>
      <c r="I142" s="226"/>
      <c r="J142" s="39"/>
      <c r="K142" s="39"/>
      <c r="L142" s="43"/>
      <c r="M142" s="227"/>
      <c r="N142" s="22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88</v>
      </c>
    </row>
    <row r="143" s="12" customFormat="1">
      <c r="A143" s="12"/>
      <c r="B143" s="230"/>
      <c r="C143" s="231"/>
      <c r="D143" s="224" t="s">
        <v>132</v>
      </c>
      <c r="E143" s="232" t="s">
        <v>1</v>
      </c>
      <c r="F143" s="233" t="s">
        <v>164</v>
      </c>
      <c r="G143" s="231"/>
      <c r="H143" s="234">
        <v>1</v>
      </c>
      <c r="I143" s="235"/>
      <c r="J143" s="231"/>
      <c r="K143" s="231"/>
      <c r="L143" s="236"/>
      <c r="M143" s="241"/>
      <c r="N143" s="242"/>
      <c r="O143" s="242"/>
      <c r="P143" s="242"/>
      <c r="Q143" s="242"/>
      <c r="R143" s="242"/>
      <c r="S143" s="242"/>
      <c r="T143" s="24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132</v>
      </c>
      <c r="AU143" s="240" t="s">
        <v>88</v>
      </c>
      <c r="AV143" s="12" t="s">
        <v>90</v>
      </c>
      <c r="AW143" s="12" t="s">
        <v>34</v>
      </c>
      <c r="AX143" s="12" t="s">
        <v>88</v>
      </c>
      <c r="AY143" s="240" t="s">
        <v>122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M7cUuQSs67aUXQjXTG3shkqeZVpBZ2v52AaAVMkLQw4sjgPcuSJ1+aPztTwVtCxEORj5greTv//A2Je/Wl4i/A==" hashValue="nriTkG6YMDmO5wgoTJk3vCh5uhvQhi74STh2QngZgK2T8zBhOsgBFHYGqdmbmopuHx2HjaXyQ88CYCshP3nVsg==" algorithmName="SHA-512" password="CC35"/>
  <autoFilter ref="C116:K14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ROUND((SUM(BE125:BE327)),  2)</f>
        <v>0</v>
      </c>
      <c r="G33" s="37"/>
      <c r="H33" s="37"/>
      <c r="I33" s="154">
        <v>0.20999999999999999</v>
      </c>
      <c r="J33" s="153">
        <f>ROUND(((SUM(BE125:BE327))*I33),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ROUND((SUM(BF125:BF327)),  2)</f>
        <v>0</v>
      </c>
      <c r="G34" s="37"/>
      <c r="H34" s="37"/>
      <c r="I34" s="154">
        <v>0.14999999999999999</v>
      </c>
      <c r="J34" s="153">
        <f>ROUND(((SUM(BF125:BF327))*I34),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ROUND((SUM(BG125:BG327)),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ROUND((SUM(BH125:BH327)),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ROUND((SUM(BI125:BI327)),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Úprava a rozšíření parkoviště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166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167</v>
      </c>
      <c r="E98" s="247"/>
      <c r="F98" s="247"/>
      <c r="G98" s="247"/>
      <c r="H98" s="247"/>
      <c r="I98" s="247"/>
      <c r="J98" s="248">
        <f>J127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168</v>
      </c>
      <c r="E99" s="247"/>
      <c r="F99" s="247"/>
      <c r="G99" s="247"/>
      <c r="H99" s="247"/>
      <c r="I99" s="247"/>
      <c r="J99" s="248">
        <f>J194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169</v>
      </c>
      <c r="E100" s="247"/>
      <c r="F100" s="247"/>
      <c r="G100" s="247"/>
      <c r="H100" s="247"/>
      <c r="I100" s="247"/>
      <c r="J100" s="248">
        <f>J206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44"/>
      <c r="C101" s="245"/>
      <c r="D101" s="246" t="s">
        <v>170</v>
      </c>
      <c r="E101" s="247"/>
      <c r="F101" s="247"/>
      <c r="G101" s="247"/>
      <c r="H101" s="247"/>
      <c r="I101" s="247"/>
      <c r="J101" s="248">
        <f>J258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244"/>
      <c r="C102" s="245"/>
      <c r="D102" s="246" t="s">
        <v>171</v>
      </c>
      <c r="E102" s="247"/>
      <c r="F102" s="247"/>
      <c r="G102" s="247"/>
      <c r="H102" s="247"/>
      <c r="I102" s="247"/>
      <c r="J102" s="248">
        <f>J279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78"/>
      <c r="C103" s="179"/>
      <c r="D103" s="180" t="s">
        <v>172</v>
      </c>
      <c r="E103" s="181"/>
      <c r="F103" s="181"/>
      <c r="G103" s="181"/>
      <c r="H103" s="181"/>
      <c r="I103" s="181"/>
      <c r="J103" s="182">
        <f>J308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3" customFormat="1" ht="19.92" customHeight="1">
      <c r="A104" s="13"/>
      <c r="B104" s="244"/>
      <c r="C104" s="245"/>
      <c r="D104" s="246" t="s">
        <v>173</v>
      </c>
      <c r="E104" s="247"/>
      <c r="F104" s="247"/>
      <c r="G104" s="247"/>
      <c r="H104" s="247"/>
      <c r="I104" s="247"/>
      <c r="J104" s="248">
        <f>J309</f>
        <v>0</v>
      </c>
      <c r="K104" s="245"/>
      <c r="L104" s="249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9" customFormat="1" ht="24.96" customHeight="1">
      <c r="A105" s="9"/>
      <c r="B105" s="178"/>
      <c r="C105" s="179"/>
      <c r="D105" s="180" t="s">
        <v>105</v>
      </c>
      <c r="E105" s="181"/>
      <c r="F105" s="181"/>
      <c r="G105" s="181"/>
      <c r="H105" s="181"/>
      <c r="I105" s="181"/>
      <c r="J105" s="182">
        <f>J314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Úprava a rozšíření parkoviště ulice Karlova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98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101 - Úprava a rozšíření parkoviště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4. 5. 2023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Varnsdorf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FORVIA CZ,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84"/>
      <c r="B124" s="185"/>
      <c r="C124" s="186" t="s">
        <v>107</v>
      </c>
      <c r="D124" s="187" t="s">
        <v>65</v>
      </c>
      <c r="E124" s="187" t="s">
        <v>61</v>
      </c>
      <c r="F124" s="187" t="s">
        <v>62</v>
      </c>
      <c r="G124" s="187" t="s">
        <v>108</v>
      </c>
      <c r="H124" s="187" t="s">
        <v>109</v>
      </c>
      <c r="I124" s="187" t="s">
        <v>110</v>
      </c>
      <c r="J124" s="188" t="s">
        <v>102</v>
      </c>
      <c r="K124" s="189" t="s">
        <v>111</v>
      </c>
      <c r="L124" s="190"/>
      <c r="M124" s="99" t="s">
        <v>1</v>
      </c>
      <c r="N124" s="100" t="s">
        <v>44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1">
        <f>BK125</f>
        <v>0</v>
      </c>
      <c r="K125" s="39"/>
      <c r="L125" s="43"/>
      <c r="M125" s="102"/>
      <c r="N125" s="192"/>
      <c r="O125" s="103"/>
      <c r="P125" s="193">
        <f>P126+P308+P314</f>
        <v>0</v>
      </c>
      <c r="Q125" s="103"/>
      <c r="R125" s="193">
        <f>R126+R308+R314</f>
        <v>0</v>
      </c>
      <c r="S125" s="103"/>
      <c r="T125" s="194">
        <f>T126+T308+T314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104</v>
      </c>
      <c r="BK125" s="195">
        <f>BK126+BK308+BK314</f>
        <v>0</v>
      </c>
    </row>
    <row r="126" s="11" customFormat="1" ht="25.92" customHeight="1">
      <c r="A126" s="11"/>
      <c r="B126" s="196"/>
      <c r="C126" s="197"/>
      <c r="D126" s="198" t="s">
        <v>79</v>
      </c>
      <c r="E126" s="199" t="s">
        <v>174</v>
      </c>
      <c r="F126" s="199" t="s">
        <v>175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P127+P194+P206+P258+P279</f>
        <v>0</v>
      </c>
      <c r="Q126" s="204"/>
      <c r="R126" s="205">
        <f>R127+R194+R206+R258+R279</f>
        <v>0</v>
      </c>
      <c r="S126" s="204"/>
      <c r="T126" s="206">
        <f>T127+T194+T206+T258+T279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88</v>
      </c>
      <c r="AT126" s="208" t="s">
        <v>79</v>
      </c>
      <c r="AU126" s="208" t="s">
        <v>80</v>
      </c>
      <c r="AY126" s="207" t="s">
        <v>122</v>
      </c>
      <c r="BK126" s="209">
        <f>BK127+BK194+BK206+BK258+BK279</f>
        <v>0</v>
      </c>
    </row>
    <row r="127" s="11" customFormat="1" ht="22.8" customHeight="1">
      <c r="A127" s="11"/>
      <c r="B127" s="196"/>
      <c r="C127" s="197"/>
      <c r="D127" s="198" t="s">
        <v>79</v>
      </c>
      <c r="E127" s="250" t="s">
        <v>88</v>
      </c>
      <c r="F127" s="250" t="s">
        <v>176</v>
      </c>
      <c r="G127" s="197"/>
      <c r="H127" s="197"/>
      <c r="I127" s="200"/>
      <c r="J127" s="251">
        <f>BK127</f>
        <v>0</v>
      </c>
      <c r="K127" s="197"/>
      <c r="L127" s="202"/>
      <c r="M127" s="203"/>
      <c r="N127" s="204"/>
      <c r="O127" s="204"/>
      <c r="P127" s="205">
        <f>SUM(P128:P193)</f>
        <v>0</v>
      </c>
      <c r="Q127" s="204"/>
      <c r="R127" s="205">
        <f>SUM(R128:R193)</f>
        <v>0</v>
      </c>
      <c r="S127" s="204"/>
      <c r="T127" s="206">
        <f>SUM(T128:T193)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88</v>
      </c>
      <c r="AT127" s="208" t="s">
        <v>79</v>
      </c>
      <c r="AU127" s="208" t="s">
        <v>88</v>
      </c>
      <c r="AY127" s="207" t="s">
        <v>122</v>
      </c>
      <c r="BK127" s="209">
        <f>SUM(BK128:BK193)</f>
        <v>0</v>
      </c>
    </row>
    <row r="128" s="2" customFormat="1" ht="24.15" customHeight="1">
      <c r="A128" s="37"/>
      <c r="B128" s="38"/>
      <c r="C128" s="210" t="s">
        <v>88</v>
      </c>
      <c r="D128" s="210" t="s">
        <v>123</v>
      </c>
      <c r="E128" s="211" t="s">
        <v>177</v>
      </c>
      <c r="F128" s="212" t="s">
        <v>178</v>
      </c>
      <c r="G128" s="213" t="s">
        <v>179</v>
      </c>
      <c r="H128" s="214">
        <v>235.18000000000001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121</v>
      </c>
      <c r="AT128" s="222" t="s">
        <v>123</v>
      </c>
      <c r="AU128" s="222" t="s">
        <v>90</v>
      </c>
      <c r="AY128" s="16" t="s">
        <v>122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121</v>
      </c>
      <c r="BM128" s="222" t="s">
        <v>180</v>
      </c>
    </row>
    <row r="129" s="2" customFormat="1">
      <c r="A129" s="37"/>
      <c r="B129" s="38"/>
      <c r="C129" s="39"/>
      <c r="D129" s="224" t="s">
        <v>128</v>
      </c>
      <c r="E129" s="39"/>
      <c r="F129" s="225" t="s">
        <v>178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128</v>
      </c>
      <c r="AU129" s="16" t="s">
        <v>90</v>
      </c>
    </row>
    <row r="130" s="2" customFormat="1">
      <c r="A130" s="37"/>
      <c r="B130" s="38"/>
      <c r="C130" s="39"/>
      <c r="D130" s="224" t="s">
        <v>130</v>
      </c>
      <c r="E130" s="39"/>
      <c r="F130" s="229" t="s">
        <v>181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90</v>
      </c>
    </row>
    <row r="131" s="12" customFormat="1">
      <c r="A131" s="12"/>
      <c r="B131" s="230"/>
      <c r="C131" s="231"/>
      <c r="D131" s="224" t="s">
        <v>132</v>
      </c>
      <c r="E131" s="232" t="s">
        <v>1</v>
      </c>
      <c r="F131" s="233" t="s">
        <v>182</v>
      </c>
      <c r="G131" s="231"/>
      <c r="H131" s="234">
        <v>60.479999999999997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132</v>
      </c>
      <c r="AU131" s="240" t="s">
        <v>90</v>
      </c>
      <c r="AV131" s="12" t="s">
        <v>90</v>
      </c>
      <c r="AW131" s="12" t="s">
        <v>34</v>
      </c>
      <c r="AX131" s="12" t="s">
        <v>80</v>
      </c>
      <c r="AY131" s="240" t="s">
        <v>122</v>
      </c>
    </row>
    <row r="132" s="12" customFormat="1">
      <c r="A132" s="12"/>
      <c r="B132" s="230"/>
      <c r="C132" s="231"/>
      <c r="D132" s="224" t="s">
        <v>132</v>
      </c>
      <c r="E132" s="232" t="s">
        <v>1</v>
      </c>
      <c r="F132" s="233" t="s">
        <v>183</v>
      </c>
      <c r="G132" s="231"/>
      <c r="H132" s="234">
        <v>83.519999999999996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132</v>
      </c>
      <c r="AU132" s="240" t="s">
        <v>90</v>
      </c>
      <c r="AV132" s="12" t="s">
        <v>90</v>
      </c>
      <c r="AW132" s="12" t="s">
        <v>34</v>
      </c>
      <c r="AX132" s="12" t="s">
        <v>80</v>
      </c>
      <c r="AY132" s="240" t="s">
        <v>122</v>
      </c>
    </row>
    <row r="133" s="12" customFormat="1">
      <c r="A133" s="12"/>
      <c r="B133" s="230"/>
      <c r="C133" s="231"/>
      <c r="D133" s="224" t="s">
        <v>132</v>
      </c>
      <c r="E133" s="232" t="s">
        <v>1</v>
      </c>
      <c r="F133" s="233" t="s">
        <v>184</v>
      </c>
      <c r="G133" s="231"/>
      <c r="H133" s="234">
        <v>63.960000000000001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132</v>
      </c>
      <c r="AU133" s="240" t="s">
        <v>90</v>
      </c>
      <c r="AV133" s="12" t="s">
        <v>90</v>
      </c>
      <c r="AW133" s="12" t="s">
        <v>34</v>
      </c>
      <c r="AX133" s="12" t="s">
        <v>80</v>
      </c>
      <c r="AY133" s="240" t="s">
        <v>122</v>
      </c>
    </row>
    <row r="134" s="12" customFormat="1">
      <c r="A134" s="12"/>
      <c r="B134" s="230"/>
      <c r="C134" s="231"/>
      <c r="D134" s="224" t="s">
        <v>132</v>
      </c>
      <c r="E134" s="232" t="s">
        <v>1</v>
      </c>
      <c r="F134" s="233" t="s">
        <v>185</v>
      </c>
      <c r="G134" s="231"/>
      <c r="H134" s="234">
        <v>20.899999999999999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0" t="s">
        <v>132</v>
      </c>
      <c r="AU134" s="240" t="s">
        <v>90</v>
      </c>
      <c r="AV134" s="12" t="s">
        <v>90</v>
      </c>
      <c r="AW134" s="12" t="s">
        <v>34</v>
      </c>
      <c r="AX134" s="12" t="s">
        <v>80</v>
      </c>
      <c r="AY134" s="240" t="s">
        <v>122</v>
      </c>
    </row>
    <row r="135" s="12" customFormat="1">
      <c r="A135" s="12"/>
      <c r="B135" s="230"/>
      <c r="C135" s="231"/>
      <c r="D135" s="224" t="s">
        <v>132</v>
      </c>
      <c r="E135" s="232" t="s">
        <v>1</v>
      </c>
      <c r="F135" s="233" t="s">
        <v>186</v>
      </c>
      <c r="G135" s="231"/>
      <c r="H135" s="234">
        <v>6.3200000000000003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132</v>
      </c>
      <c r="AU135" s="240" t="s">
        <v>90</v>
      </c>
      <c r="AV135" s="12" t="s">
        <v>90</v>
      </c>
      <c r="AW135" s="12" t="s">
        <v>34</v>
      </c>
      <c r="AX135" s="12" t="s">
        <v>80</v>
      </c>
      <c r="AY135" s="240" t="s">
        <v>122</v>
      </c>
    </row>
    <row r="136" s="2" customFormat="1" ht="24.15" customHeight="1">
      <c r="A136" s="37"/>
      <c r="B136" s="38"/>
      <c r="C136" s="210" t="s">
        <v>90</v>
      </c>
      <c r="D136" s="210" t="s">
        <v>123</v>
      </c>
      <c r="E136" s="211" t="s">
        <v>187</v>
      </c>
      <c r="F136" s="212" t="s">
        <v>178</v>
      </c>
      <c r="G136" s="213" t="s">
        <v>179</v>
      </c>
      <c r="H136" s="214">
        <v>176.25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121</v>
      </c>
      <c r="AT136" s="222" t="s">
        <v>123</v>
      </c>
      <c r="AU136" s="222" t="s">
        <v>90</v>
      </c>
      <c r="AY136" s="16" t="s">
        <v>122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121</v>
      </c>
      <c r="BM136" s="222" t="s">
        <v>188</v>
      </c>
    </row>
    <row r="137" s="2" customFormat="1">
      <c r="A137" s="37"/>
      <c r="B137" s="38"/>
      <c r="C137" s="39"/>
      <c r="D137" s="224" t="s">
        <v>128</v>
      </c>
      <c r="E137" s="39"/>
      <c r="F137" s="225" t="s">
        <v>189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128</v>
      </c>
      <c r="AU137" s="16" t="s">
        <v>90</v>
      </c>
    </row>
    <row r="138" s="2" customFormat="1">
      <c r="A138" s="37"/>
      <c r="B138" s="38"/>
      <c r="C138" s="39"/>
      <c r="D138" s="224" t="s">
        <v>130</v>
      </c>
      <c r="E138" s="39"/>
      <c r="F138" s="229" t="s">
        <v>181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90</v>
      </c>
    </row>
    <row r="139" s="14" customFormat="1">
      <c r="A139" s="14"/>
      <c r="B139" s="252"/>
      <c r="C139" s="253"/>
      <c r="D139" s="224" t="s">
        <v>132</v>
      </c>
      <c r="E139" s="254" t="s">
        <v>1</v>
      </c>
      <c r="F139" s="255" t="s">
        <v>190</v>
      </c>
      <c r="G139" s="253"/>
      <c r="H139" s="254" t="s">
        <v>1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132</v>
      </c>
      <c r="AU139" s="261" t="s">
        <v>90</v>
      </c>
      <c r="AV139" s="14" t="s">
        <v>88</v>
      </c>
      <c r="AW139" s="14" t="s">
        <v>34</v>
      </c>
      <c r="AX139" s="14" t="s">
        <v>80</v>
      </c>
      <c r="AY139" s="261" t="s">
        <v>122</v>
      </c>
    </row>
    <row r="140" s="12" customFormat="1">
      <c r="A140" s="12"/>
      <c r="B140" s="230"/>
      <c r="C140" s="231"/>
      <c r="D140" s="224" t="s">
        <v>132</v>
      </c>
      <c r="E140" s="232" t="s">
        <v>1</v>
      </c>
      <c r="F140" s="233" t="s">
        <v>191</v>
      </c>
      <c r="G140" s="231"/>
      <c r="H140" s="234">
        <v>123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132</v>
      </c>
      <c r="AU140" s="240" t="s">
        <v>90</v>
      </c>
      <c r="AV140" s="12" t="s">
        <v>90</v>
      </c>
      <c r="AW140" s="12" t="s">
        <v>34</v>
      </c>
      <c r="AX140" s="12" t="s">
        <v>80</v>
      </c>
      <c r="AY140" s="240" t="s">
        <v>122</v>
      </c>
    </row>
    <row r="141" s="14" customFormat="1">
      <c r="A141" s="14"/>
      <c r="B141" s="252"/>
      <c r="C141" s="253"/>
      <c r="D141" s="224" t="s">
        <v>132</v>
      </c>
      <c r="E141" s="254" t="s">
        <v>1</v>
      </c>
      <c r="F141" s="255" t="s">
        <v>192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132</v>
      </c>
      <c r="AU141" s="261" t="s">
        <v>90</v>
      </c>
      <c r="AV141" s="14" t="s">
        <v>88</v>
      </c>
      <c r="AW141" s="14" t="s">
        <v>34</v>
      </c>
      <c r="AX141" s="14" t="s">
        <v>80</v>
      </c>
      <c r="AY141" s="261" t="s">
        <v>122</v>
      </c>
    </row>
    <row r="142" s="12" customFormat="1">
      <c r="A142" s="12"/>
      <c r="B142" s="230"/>
      <c r="C142" s="231"/>
      <c r="D142" s="224" t="s">
        <v>132</v>
      </c>
      <c r="E142" s="232" t="s">
        <v>1</v>
      </c>
      <c r="F142" s="233" t="s">
        <v>193</v>
      </c>
      <c r="G142" s="231"/>
      <c r="H142" s="234">
        <v>53.25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0" t="s">
        <v>132</v>
      </c>
      <c r="AU142" s="240" t="s">
        <v>90</v>
      </c>
      <c r="AV142" s="12" t="s">
        <v>90</v>
      </c>
      <c r="AW142" s="12" t="s">
        <v>34</v>
      </c>
      <c r="AX142" s="12" t="s">
        <v>80</v>
      </c>
      <c r="AY142" s="240" t="s">
        <v>122</v>
      </c>
    </row>
    <row r="143" s="2" customFormat="1" ht="33" customHeight="1">
      <c r="A143" s="37"/>
      <c r="B143" s="38"/>
      <c r="C143" s="210" t="s">
        <v>140</v>
      </c>
      <c r="D143" s="210" t="s">
        <v>123</v>
      </c>
      <c r="E143" s="211" t="s">
        <v>194</v>
      </c>
      <c r="F143" s="212" t="s">
        <v>195</v>
      </c>
      <c r="G143" s="213" t="s">
        <v>179</v>
      </c>
      <c r="H143" s="214">
        <v>25.379999999999999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121</v>
      </c>
      <c r="AT143" s="222" t="s">
        <v>123</v>
      </c>
      <c r="AU143" s="222" t="s">
        <v>90</v>
      </c>
      <c r="AY143" s="16" t="s">
        <v>122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121</v>
      </c>
      <c r="BM143" s="222" t="s">
        <v>196</v>
      </c>
    </row>
    <row r="144" s="2" customFormat="1">
      <c r="A144" s="37"/>
      <c r="B144" s="38"/>
      <c r="C144" s="39"/>
      <c r="D144" s="224" t="s">
        <v>128</v>
      </c>
      <c r="E144" s="39"/>
      <c r="F144" s="225" t="s">
        <v>195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128</v>
      </c>
      <c r="AU144" s="16" t="s">
        <v>90</v>
      </c>
    </row>
    <row r="145" s="2" customFormat="1">
      <c r="A145" s="37"/>
      <c r="B145" s="38"/>
      <c r="C145" s="39"/>
      <c r="D145" s="224" t="s">
        <v>130</v>
      </c>
      <c r="E145" s="39"/>
      <c r="F145" s="229" t="s">
        <v>181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90</v>
      </c>
    </row>
    <row r="146" s="12" customFormat="1">
      <c r="A146" s="12"/>
      <c r="B146" s="230"/>
      <c r="C146" s="231"/>
      <c r="D146" s="224" t="s">
        <v>132</v>
      </c>
      <c r="E146" s="232" t="s">
        <v>1</v>
      </c>
      <c r="F146" s="233" t="s">
        <v>197</v>
      </c>
      <c r="G146" s="231"/>
      <c r="H146" s="234">
        <v>25.379999999999999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132</v>
      </c>
      <c r="AU146" s="240" t="s">
        <v>90</v>
      </c>
      <c r="AV146" s="12" t="s">
        <v>90</v>
      </c>
      <c r="AW146" s="12" t="s">
        <v>34</v>
      </c>
      <c r="AX146" s="12" t="s">
        <v>88</v>
      </c>
      <c r="AY146" s="240" t="s">
        <v>122</v>
      </c>
    </row>
    <row r="147" s="2" customFormat="1" ht="24.15" customHeight="1">
      <c r="A147" s="37"/>
      <c r="B147" s="38"/>
      <c r="C147" s="210" t="s">
        <v>121</v>
      </c>
      <c r="D147" s="210" t="s">
        <v>123</v>
      </c>
      <c r="E147" s="211" t="s">
        <v>198</v>
      </c>
      <c r="F147" s="212" t="s">
        <v>199</v>
      </c>
      <c r="G147" s="213" t="s">
        <v>200</v>
      </c>
      <c r="H147" s="214">
        <v>94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121</v>
      </c>
      <c r="AT147" s="222" t="s">
        <v>123</v>
      </c>
      <c r="AU147" s="222" t="s">
        <v>90</v>
      </c>
      <c r="AY147" s="16" t="s">
        <v>122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121</v>
      </c>
      <c r="BM147" s="222" t="s">
        <v>201</v>
      </c>
    </row>
    <row r="148" s="2" customFormat="1">
      <c r="A148" s="37"/>
      <c r="B148" s="38"/>
      <c r="C148" s="39"/>
      <c r="D148" s="224" t="s">
        <v>128</v>
      </c>
      <c r="E148" s="39"/>
      <c r="F148" s="225" t="s">
        <v>199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128</v>
      </c>
      <c r="AU148" s="16" t="s">
        <v>90</v>
      </c>
    </row>
    <row r="149" s="2" customFormat="1">
      <c r="A149" s="37"/>
      <c r="B149" s="38"/>
      <c r="C149" s="39"/>
      <c r="D149" s="224" t="s">
        <v>130</v>
      </c>
      <c r="E149" s="39"/>
      <c r="F149" s="229" t="s">
        <v>181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90</v>
      </c>
    </row>
    <row r="150" s="12" customFormat="1">
      <c r="A150" s="12"/>
      <c r="B150" s="230"/>
      <c r="C150" s="231"/>
      <c r="D150" s="224" t="s">
        <v>132</v>
      </c>
      <c r="E150" s="232" t="s">
        <v>1</v>
      </c>
      <c r="F150" s="233" t="s">
        <v>202</v>
      </c>
      <c r="G150" s="231"/>
      <c r="H150" s="234">
        <v>94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0" t="s">
        <v>132</v>
      </c>
      <c r="AU150" s="240" t="s">
        <v>90</v>
      </c>
      <c r="AV150" s="12" t="s">
        <v>90</v>
      </c>
      <c r="AW150" s="12" t="s">
        <v>34</v>
      </c>
      <c r="AX150" s="12" t="s">
        <v>88</v>
      </c>
      <c r="AY150" s="240" t="s">
        <v>122</v>
      </c>
    </row>
    <row r="151" s="2" customFormat="1" ht="24.15" customHeight="1">
      <c r="A151" s="37"/>
      <c r="B151" s="38"/>
      <c r="C151" s="210" t="s">
        <v>149</v>
      </c>
      <c r="D151" s="210" t="s">
        <v>123</v>
      </c>
      <c r="E151" s="211" t="s">
        <v>203</v>
      </c>
      <c r="F151" s="212" t="s">
        <v>204</v>
      </c>
      <c r="G151" s="213" t="s">
        <v>179</v>
      </c>
      <c r="H151" s="214">
        <v>17.32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121</v>
      </c>
      <c r="AT151" s="222" t="s">
        <v>123</v>
      </c>
      <c r="AU151" s="222" t="s">
        <v>90</v>
      </c>
      <c r="AY151" s="16" t="s">
        <v>122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121</v>
      </c>
      <c r="BM151" s="222" t="s">
        <v>205</v>
      </c>
    </row>
    <row r="152" s="2" customFormat="1">
      <c r="A152" s="37"/>
      <c r="B152" s="38"/>
      <c r="C152" s="39"/>
      <c r="D152" s="224" t="s">
        <v>128</v>
      </c>
      <c r="E152" s="39"/>
      <c r="F152" s="225" t="s">
        <v>204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128</v>
      </c>
      <c r="AU152" s="16" t="s">
        <v>90</v>
      </c>
    </row>
    <row r="153" s="2" customFormat="1">
      <c r="A153" s="37"/>
      <c r="B153" s="38"/>
      <c r="C153" s="39"/>
      <c r="D153" s="224" t="s">
        <v>130</v>
      </c>
      <c r="E153" s="39"/>
      <c r="F153" s="229" t="s">
        <v>181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90</v>
      </c>
    </row>
    <row r="154" s="12" customFormat="1">
      <c r="A154" s="12"/>
      <c r="B154" s="230"/>
      <c r="C154" s="231"/>
      <c r="D154" s="224" t="s">
        <v>132</v>
      </c>
      <c r="E154" s="232" t="s">
        <v>1</v>
      </c>
      <c r="F154" s="233" t="s">
        <v>206</v>
      </c>
      <c r="G154" s="231"/>
      <c r="H154" s="234">
        <v>0.40000000000000002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0" t="s">
        <v>132</v>
      </c>
      <c r="AU154" s="240" t="s">
        <v>90</v>
      </c>
      <c r="AV154" s="12" t="s">
        <v>90</v>
      </c>
      <c r="AW154" s="12" t="s">
        <v>34</v>
      </c>
      <c r="AX154" s="12" t="s">
        <v>80</v>
      </c>
      <c r="AY154" s="240" t="s">
        <v>122</v>
      </c>
    </row>
    <row r="155" s="12" customFormat="1">
      <c r="A155" s="12"/>
      <c r="B155" s="230"/>
      <c r="C155" s="231"/>
      <c r="D155" s="224" t="s">
        <v>132</v>
      </c>
      <c r="E155" s="232" t="s">
        <v>1</v>
      </c>
      <c r="F155" s="233" t="s">
        <v>207</v>
      </c>
      <c r="G155" s="231"/>
      <c r="H155" s="234">
        <v>16.920000000000002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132</v>
      </c>
      <c r="AU155" s="240" t="s">
        <v>90</v>
      </c>
      <c r="AV155" s="12" t="s">
        <v>90</v>
      </c>
      <c r="AW155" s="12" t="s">
        <v>34</v>
      </c>
      <c r="AX155" s="12" t="s">
        <v>80</v>
      </c>
      <c r="AY155" s="240" t="s">
        <v>122</v>
      </c>
    </row>
    <row r="156" s="2" customFormat="1" ht="24.15" customHeight="1">
      <c r="A156" s="37"/>
      <c r="B156" s="38"/>
      <c r="C156" s="210" t="s">
        <v>154</v>
      </c>
      <c r="D156" s="210" t="s">
        <v>123</v>
      </c>
      <c r="E156" s="211" t="s">
        <v>208</v>
      </c>
      <c r="F156" s="212" t="s">
        <v>209</v>
      </c>
      <c r="G156" s="213" t="s">
        <v>200</v>
      </c>
      <c r="H156" s="214">
        <v>8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121</v>
      </c>
      <c r="AT156" s="222" t="s">
        <v>123</v>
      </c>
      <c r="AU156" s="222" t="s">
        <v>90</v>
      </c>
      <c r="AY156" s="16" t="s">
        <v>122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121</v>
      </c>
      <c r="BM156" s="222" t="s">
        <v>210</v>
      </c>
    </row>
    <row r="157" s="2" customFormat="1">
      <c r="A157" s="37"/>
      <c r="B157" s="38"/>
      <c r="C157" s="39"/>
      <c r="D157" s="224" t="s">
        <v>128</v>
      </c>
      <c r="E157" s="39"/>
      <c r="F157" s="225" t="s">
        <v>209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128</v>
      </c>
      <c r="AU157" s="16" t="s">
        <v>90</v>
      </c>
    </row>
    <row r="158" s="2" customFormat="1">
      <c r="A158" s="37"/>
      <c r="B158" s="38"/>
      <c r="C158" s="39"/>
      <c r="D158" s="224" t="s">
        <v>130</v>
      </c>
      <c r="E158" s="39"/>
      <c r="F158" s="229" t="s">
        <v>211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90</v>
      </c>
    </row>
    <row r="159" s="12" customFormat="1">
      <c r="A159" s="12"/>
      <c r="B159" s="230"/>
      <c r="C159" s="231"/>
      <c r="D159" s="224" t="s">
        <v>132</v>
      </c>
      <c r="E159" s="232" t="s">
        <v>1</v>
      </c>
      <c r="F159" s="233" t="s">
        <v>212</v>
      </c>
      <c r="G159" s="231"/>
      <c r="H159" s="234">
        <v>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132</v>
      </c>
      <c r="AU159" s="240" t="s">
        <v>90</v>
      </c>
      <c r="AV159" s="12" t="s">
        <v>90</v>
      </c>
      <c r="AW159" s="12" t="s">
        <v>34</v>
      </c>
      <c r="AX159" s="12" t="s">
        <v>88</v>
      </c>
      <c r="AY159" s="240" t="s">
        <v>122</v>
      </c>
    </row>
    <row r="160" s="2" customFormat="1" ht="16.5" customHeight="1">
      <c r="A160" s="37"/>
      <c r="B160" s="38"/>
      <c r="C160" s="210" t="s">
        <v>159</v>
      </c>
      <c r="D160" s="210" t="s">
        <v>123</v>
      </c>
      <c r="E160" s="211" t="s">
        <v>213</v>
      </c>
      <c r="F160" s="212" t="s">
        <v>214</v>
      </c>
      <c r="G160" s="213" t="s">
        <v>179</v>
      </c>
      <c r="H160" s="214">
        <v>132.40000000000001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121</v>
      </c>
      <c r="AT160" s="222" t="s">
        <v>123</v>
      </c>
      <c r="AU160" s="222" t="s">
        <v>90</v>
      </c>
      <c r="AY160" s="16" t="s">
        <v>122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121</v>
      </c>
      <c r="BM160" s="222" t="s">
        <v>215</v>
      </c>
    </row>
    <row r="161" s="2" customFormat="1">
      <c r="A161" s="37"/>
      <c r="B161" s="38"/>
      <c r="C161" s="39"/>
      <c r="D161" s="224" t="s">
        <v>128</v>
      </c>
      <c r="E161" s="39"/>
      <c r="F161" s="225" t="s">
        <v>214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128</v>
      </c>
      <c r="AU161" s="16" t="s">
        <v>90</v>
      </c>
    </row>
    <row r="162" s="2" customFormat="1">
      <c r="A162" s="37"/>
      <c r="B162" s="38"/>
      <c r="C162" s="39"/>
      <c r="D162" s="224" t="s">
        <v>130</v>
      </c>
      <c r="E162" s="39"/>
      <c r="F162" s="229" t="s">
        <v>216</v>
      </c>
      <c r="G162" s="39"/>
      <c r="H162" s="39"/>
      <c r="I162" s="226"/>
      <c r="J162" s="39"/>
      <c r="K162" s="39"/>
      <c r="L162" s="43"/>
      <c r="M162" s="227"/>
      <c r="N162" s="228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90</v>
      </c>
    </row>
    <row r="163" s="12" customFormat="1">
      <c r="A163" s="12"/>
      <c r="B163" s="230"/>
      <c r="C163" s="231"/>
      <c r="D163" s="224" t="s">
        <v>132</v>
      </c>
      <c r="E163" s="232" t="s">
        <v>1</v>
      </c>
      <c r="F163" s="233" t="s">
        <v>217</v>
      </c>
      <c r="G163" s="231"/>
      <c r="H163" s="234">
        <v>132.40000000000001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132</v>
      </c>
      <c r="AU163" s="240" t="s">
        <v>90</v>
      </c>
      <c r="AV163" s="12" t="s">
        <v>90</v>
      </c>
      <c r="AW163" s="12" t="s">
        <v>34</v>
      </c>
      <c r="AX163" s="12" t="s">
        <v>88</v>
      </c>
      <c r="AY163" s="240" t="s">
        <v>122</v>
      </c>
    </row>
    <row r="164" s="2" customFormat="1" ht="21.75" customHeight="1">
      <c r="A164" s="37"/>
      <c r="B164" s="38"/>
      <c r="C164" s="210" t="s">
        <v>218</v>
      </c>
      <c r="D164" s="210" t="s">
        <v>123</v>
      </c>
      <c r="E164" s="211" t="s">
        <v>219</v>
      </c>
      <c r="F164" s="212" t="s">
        <v>220</v>
      </c>
      <c r="G164" s="213" t="s">
        <v>179</v>
      </c>
      <c r="H164" s="214">
        <v>25.091999999999999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45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121</v>
      </c>
      <c r="AT164" s="222" t="s">
        <v>123</v>
      </c>
      <c r="AU164" s="222" t="s">
        <v>90</v>
      </c>
      <c r="AY164" s="16" t="s">
        <v>122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88</v>
      </c>
      <c r="BK164" s="223">
        <f>ROUND(I164*H164,2)</f>
        <v>0</v>
      </c>
      <c r="BL164" s="16" t="s">
        <v>121</v>
      </c>
      <c r="BM164" s="222" t="s">
        <v>221</v>
      </c>
    </row>
    <row r="165" s="2" customFormat="1">
      <c r="A165" s="37"/>
      <c r="B165" s="38"/>
      <c r="C165" s="39"/>
      <c r="D165" s="224" t="s">
        <v>128</v>
      </c>
      <c r="E165" s="39"/>
      <c r="F165" s="225" t="s">
        <v>220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128</v>
      </c>
      <c r="AU165" s="16" t="s">
        <v>90</v>
      </c>
    </row>
    <row r="166" s="2" customFormat="1">
      <c r="A166" s="37"/>
      <c r="B166" s="38"/>
      <c r="C166" s="39"/>
      <c r="D166" s="224" t="s">
        <v>130</v>
      </c>
      <c r="E166" s="39"/>
      <c r="F166" s="229" t="s">
        <v>222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90</v>
      </c>
    </row>
    <row r="167" s="12" customFormat="1">
      <c r="A167" s="12"/>
      <c r="B167" s="230"/>
      <c r="C167" s="231"/>
      <c r="D167" s="224" t="s">
        <v>132</v>
      </c>
      <c r="E167" s="232" t="s">
        <v>1</v>
      </c>
      <c r="F167" s="233" t="s">
        <v>223</v>
      </c>
      <c r="G167" s="231"/>
      <c r="H167" s="234">
        <v>25.091999999999999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0" t="s">
        <v>132</v>
      </c>
      <c r="AU167" s="240" t="s">
        <v>90</v>
      </c>
      <c r="AV167" s="12" t="s">
        <v>90</v>
      </c>
      <c r="AW167" s="12" t="s">
        <v>34</v>
      </c>
      <c r="AX167" s="12" t="s">
        <v>88</v>
      </c>
      <c r="AY167" s="240" t="s">
        <v>122</v>
      </c>
    </row>
    <row r="168" s="2" customFormat="1" ht="21.75" customHeight="1">
      <c r="A168" s="37"/>
      <c r="B168" s="38"/>
      <c r="C168" s="210" t="s">
        <v>224</v>
      </c>
      <c r="D168" s="210" t="s">
        <v>123</v>
      </c>
      <c r="E168" s="211" t="s">
        <v>225</v>
      </c>
      <c r="F168" s="212" t="s">
        <v>226</v>
      </c>
      <c r="G168" s="213" t="s">
        <v>179</v>
      </c>
      <c r="H168" s="214">
        <v>25.091999999999999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45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121</v>
      </c>
      <c r="AT168" s="222" t="s">
        <v>123</v>
      </c>
      <c r="AU168" s="222" t="s">
        <v>90</v>
      </c>
      <c r="AY168" s="16" t="s">
        <v>122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88</v>
      </c>
      <c r="BK168" s="223">
        <f>ROUND(I168*H168,2)</f>
        <v>0</v>
      </c>
      <c r="BL168" s="16" t="s">
        <v>121</v>
      </c>
      <c r="BM168" s="222" t="s">
        <v>227</v>
      </c>
    </row>
    <row r="169" s="2" customFormat="1">
      <c r="A169" s="37"/>
      <c r="B169" s="38"/>
      <c r="C169" s="39"/>
      <c r="D169" s="224" t="s">
        <v>128</v>
      </c>
      <c r="E169" s="39"/>
      <c r="F169" s="225" t="s">
        <v>226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128</v>
      </c>
      <c r="AU169" s="16" t="s">
        <v>90</v>
      </c>
    </row>
    <row r="170" s="2" customFormat="1">
      <c r="A170" s="37"/>
      <c r="B170" s="38"/>
      <c r="C170" s="39"/>
      <c r="D170" s="224" t="s">
        <v>130</v>
      </c>
      <c r="E170" s="39"/>
      <c r="F170" s="229" t="s">
        <v>228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90</v>
      </c>
    </row>
    <row r="171" s="12" customFormat="1">
      <c r="A171" s="12"/>
      <c r="B171" s="230"/>
      <c r="C171" s="231"/>
      <c r="D171" s="224" t="s">
        <v>132</v>
      </c>
      <c r="E171" s="232" t="s">
        <v>1</v>
      </c>
      <c r="F171" s="233" t="s">
        <v>223</v>
      </c>
      <c r="G171" s="231"/>
      <c r="H171" s="234">
        <v>25.091999999999999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0" t="s">
        <v>132</v>
      </c>
      <c r="AU171" s="240" t="s">
        <v>90</v>
      </c>
      <c r="AV171" s="12" t="s">
        <v>90</v>
      </c>
      <c r="AW171" s="12" t="s">
        <v>34</v>
      </c>
      <c r="AX171" s="12" t="s">
        <v>88</v>
      </c>
      <c r="AY171" s="240" t="s">
        <v>122</v>
      </c>
    </row>
    <row r="172" s="2" customFormat="1" ht="16.5" customHeight="1">
      <c r="A172" s="37"/>
      <c r="B172" s="38"/>
      <c r="C172" s="210" t="s">
        <v>229</v>
      </c>
      <c r="D172" s="210" t="s">
        <v>123</v>
      </c>
      <c r="E172" s="211" t="s">
        <v>230</v>
      </c>
      <c r="F172" s="212" t="s">
        <v>231</v>
      </c>
      <c r="G172" s="213" t="s">
        <v>179</v>
      </c>
      <c r="H172" s="214">
        <v>132.40000000000001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121</v>
      </c>
      <c r="AT172" s="222" t="s">
        <v>123</v>
      </c>
      <c r="AU172" s="222" t="s">
        <v>90</v>
      </c>
      <c r="AY172" s="16" t="s">
        <v>122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121</v>
      </c>
      <c r="BM172" s="222" t="s">
        <v>232</v>
      </c>
    </row>
    <row r="173" s="2" customFormat="1">
      <c r="A173" s="37"/>
      <c r="B173" s="38"/>
      <c r="C173" s="39"/>
      <c r="D173" s="224" t="s">
        <v>128</v>
      </c>
      <c r="E173" s="39"/>
      <c r="F173" s="225" t="s">
        <v>231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128</v>
      </c>
      <c r="AU173" s="16" t="s">
        <v>90</v>
      </c>
    </row>
    <row r="174" s="2" customFormat="1">
      <c r="A174" s="37"/>
      <c r="B174" s="38"/>
      <c r="C174" s="39"/>
      <c r="D174" s="224" t="s">
        <v>130</v>
      </c>
      <c r="E174" s="39"/>
      <c r="F174" s="229" t="s">
        <v>233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90</v>
      </c>
    </row>
    <row r="175" s="12" customFormat="1">
      <c r="A175" s="12"/>
      <c r="B175" s="230"/>
      <c r="C175" s="231"/>
      <c r="D175" s="224" t="s">
        <v>132</v>
      </c>
      <c r="E175" s="232" t="s">
        <v>1</v>
      </c>
      <c r="F175" s="233" t="s">
        <v>234</v>
      </c>
      <c r="G175" s="231"/>
      <c r="H175" s="234">
        <v>132.40000000000001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0" t="s">
        <v>132</v>
      </c>
      <c r="AU175" s="240" t="s">
        <v>90</v>
      </c>
      <c r="AV175" s="12" t="s">
        <v>90</v>
      </c>
      <c r="AW175" s="12" t="s">
        <v>34</v>
      </c>
      <c r="AX175" s="12" t="s">
        <v>88</v>
      </c>
      <c r="AY175" s="240" t="s">
        <v>122</v>
      </c>
    </row>
    <row r="176" s="2" customFormat="1" ht="16.5" customHeight="1">
      <c r="A176" s="37"/>
      <c r="B176" s="38"/>
      <c r="C176" s="210" t="s">
        <v>235</v>
      </c>
      <c r="D176" s="210" t="s">
        <v>123</v>
      </c>
      <c r="E176" s="211" t="s">
        <v>236</v>
      </c>
      <c r="F176" s="212" t="s">
        <v>237</v>
      </c>
      <c r="G176" s="213" t="s">
        <v>238</v>
      </c>
      <c r="H176" s="214">
        <v>167.5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121</v>
      </c>
      <c r="AT176" s="222" t="s">
        <v>123</v>
      </c>
      <c r="AU176" s="222" t="s">
        <v>90</v>
      </c>
      <c r="AY176" s="16" t="s">
        <v>122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121</v>
      </c>
      <c r="BM176" s="222" t="s">
        <v>239</v>
      </c>
    </row>
    <row r="177" s="2" customFormat="1">
      <c r="A177" s="37"/>
      <c r="B177" s="38"/>
      <c r="C177" s="39"/>
      <c r="D177" s="224" t="s">
        <v>128</v>
      </c>
      <c r="E177" s="39"/>
      <c r="F177" s="225" t="s">
        <v>237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128</v>
      </c>
      <c r="AU177" s="16" t="s">
        <v>90</v>
      </c>
    </row>
    <row r="178" s="2" customFormat="1">
      <c r="A178" s="37"/>
      <c r="B178" s="38"/>
      <c r="C178" s="39"/>
      <c r="D178" s="224" t="s">
        <v>130</v>
      </c>
      <c r="E178" s="39"/>
      <c r="F178" s="229" t="s">
        <v>240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90</v>
      </c>
    </row>
    <row r="179" s="12" customFormat="1">
      <c r="A179" s="12"/>
      <c r="B179" s="230"/>
      <c r="C179" s="231"/>
      <c r="D179" s="224" t="s">
        <v>132</v>
      </c>
      <c r="E179" s="232" t="s">
        <v>1</v>
      </c>
      <c r="F179" s="233" t="s">
        <v>241</v>
      </c>
      <c r="G179" s="231"/>
      <c r="H179" s="234">
        <v>50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0" t="s">
        <v>132</v>
      </c>
      <c r="AU179" s="240" t="s">
        <v>90</v>
      </c>
      <c r="AV179" s="12" t="s">
        <v>90</v>
      </c>
      <c r="AW179" s="12" t="s">
        <v>34</v>
      </c>
      <c r="AX179" s="12" t="s">
        <v>80</v>
      </c>
      <c r="AY179" s="240" t="s">
        <v>122</v>
      </c>
    </row>
    <row r="180" s="12" customFormat="1">
      <c r="A180" s="12"/>
      <c r="B180" s="230"/>
      <c r="C180" s="231"/>
      <c r="D180" s="224" t="s">
        <v>132</v>
      </c>
      <c r="E180" s="232" t="s">
        <v>1</v>
      </c>
      <c r="F180" s="233" t="s">
        <v>242</v>
      </c>
      <c r="G180" s="231"/>
      <c r="H180" s="234">
        <v>117.5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0" t="s">
        <v>132</v>
      </c>
      <c r="AU180" s="240" t="s">
        <v>90</v>
      </c>
      <c r="AV180" s="12" t="s">
        <v>90</v>
      </c>
      <c r="AW180" s="12" t="s">
        <v>34</v>
      </c>
      <c r="AX180" s="12" t="s">
        <v>80</v>
      </c>
      <c r="AY180" s="240" t="s">
        <v>122</v>
      </c>
    </row>
    <row r="181" s="2" customFormat="1" ht="16.5" customHeight="1">
      <c r="A181" s="37"/>
      <c r="B181" s="38"/>
      <c r="C181" s="210" t="s">
        <v>243</v>
      </c>
      <c r="D181" s="210" t="s">
        <v>123</v>
      </c>
      <c r="E181" s="211" t="s">
        <v>244</v>
      </c>
      <c r="F181" s="212" t="s">
        <v>245</v>
      </c>
      <c r="G181" s="213" t="s">
        <v>238</v>
      </c>
      <c r="H181" s="214">
        <v>335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45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121</v>
      </c>
      <c r="AT181" s="222" t="s">
        <v>123</v>
      </c>
      <c r="AU181" s="222" t="s">
        <v>90</v>
      </c>
      <c r="AY181" s="16" t="s">
        <v>122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88</v>
      </c>
      <c r="BK181" s="223">
        <f>ROUND(I181*H181,2)</f>
        <v>0</v>
      </c>
      <c r="BL181" s="16" t="s">
        <v>121</v>
      </c>
      <c r="BM181" s="222" t="s">
        <v>246</v>
      </c>
    </row>
    <row r="182" s="2" customFormat="1">
      <c r="A182" s="37"/>
      <c r="B182" s="38"/>
      <c r="C182" s="39"/>
      <c r="D182" s="224" t="s">
        <v>128</v>
      </c>
      <c r="E182" s="39"/>
      <c r="F182" s="225" t="s">
        <v>245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128</v>
      </c>
      <c r="AU182" s="16" t="s">
        <v>90</v>
      </c>
    </row>
    <row r="183" s="2" customFormat="1">
      <c r="A183" s="37"/>
      <c r="B183" s="38"/>
      <c r="C183" s="39"/>
      <c r="D183" s="224" t="s">
        <v>130</v>
      </c>
      <c r="E183" s="39"/>
      <c r="F183" s="229" t="s">
        <v>247</v>
      </c>
      <c r="G183" s="39"/>
      <c r="H183" s="39"/>
      <c r="I183" s="226"/>
      <c r="J183" s="39"/>
      <c r="K183" s="39"/>
      <c r="L183" s="43"/>
      <c r="M183" s="227"/>
      <c r="N183" s="228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130</v>
      </c>
      <c r="AU183" s="16" t="s">
        <v>90</v>
      </c>
    </row>
    <row r="184" s="12" customFormat="1">
      <c r="A184" s="12"/>
      <c r="B184" s="230"/>
      <c r="C184" s="231"/>
      <c r="D184" s="224" t="s">
        <v>132</v>
      </c>
      <c r="E184" s="232" t="s">
        <v>1</v>
      </c>
      <c r="F184" s="233" t="s">
        <v>248</v>
      </c>
      <c r="G184" s="231"/>
      <c r="H184" s="234">
        <v>335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0" t="s">
        <v>132</v>
      </c>
      <c r="AU184" s="240" t="s">
        <v>90</v>
      </c>
      <c r="AV184" s="12" t="s">
        <v>90</v>
      </c>
      <c r="AW184" s="12" t="s">
        <v>34</v>
      </c>
      <c r="AX184" s="12" t="s">
        <v>80</v>
      </c>
      <c r="AY184" s="240" t="s">
        <v>122</v>
      </c>
    </row>
    <row r="185" s="2" customFormat="1" ht="24.15" customHeight="1">
      <c r="A185" s="37"/>
      <c r="B185" s="38"/>
      <c r="C185" s="210" t="s">
        <v>249</v>
      </c>
      <c r="D185" s="210" t="s">
        <v>123</v>
      </c>
      <c r="E185" s="211" t="s">
        <v>250</v>
      </c>
      <c r="F185" s="212" t="s">
        <v>251</v>
      </c>
      <c r="G185" s="213" t="s">
        <v>252</v>
      </c>
      <c r="H185" s="214">
        <v>7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121</v>
      </c>
      <c r="AT185" s="222" t="s">
        <v>123</v>
      </c>
      <c r="AU185" s="222" t="s">
        <v>90</v>
      </c>
      <c r="AY185" s="16" t="s">
        <v>122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121</v>
      </c>
      <c r="BM185" s="222" t="s">
        <v>253</v>
      </c>
    </row>
    <row r="186" s="2" customFormat="1">
      <c r="A186" s="37"/>
      <c r="B186" s="38"/>
      <c r="C186" s="39"/>
      <c r="D186" s="224" t="s">
        <v>128</v>
      </c>
      <c r="E186" s="39"/>
      <c r="F186" s="225" t="s">
        <v>251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128</v>
      </c>
      <c r="AU186" s="16" t="s">
        <v>90</v>
      </c>
    </row>
    <row r="187" s="2" customFormat="1">
      <c r="A187" s="37"/>
      <c r="B187" s="38"/>
      <c r="C187" s="39"/>
      <c r="D187" s="224" t="s">
        <v>130</v>
      </c>
      <c r="E187" s="39"/>
      <c r="F187" s="229" t="s">
        <v>254</v>
      </c>
      <c r="G187" s="39"/>
      <c r="H187" s="39"/>
      <c r="I187" s="226"/>
      <c r="J187" s="39"/>
      <c r="K187" s="39"/>
      <c r="L187" s="43"/>
      <c r="M187" s="227"/>
      <c r="N187" s="22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90</v>
      </c>
    </row>
    <row r="188" s="14" customFormat="1">
      <c r="A188" s="14"/>
      <c r="B188" s="252"/>
      <c r="C188" s="253"/>
      <c r="D188" s="224" t="s">
        <v>132</v>
      </c>
      <c r="E188" s="254" t="s">
        <v>1</v>
      </c>
      <c r="F188" s="255" t="s">
        <v>255</v>
      </c>
      <c r="G188" s="253"/>
      <c r="H188" s="254" t="s">
        <v>1</v>
      </c>
      <c r="I188" s="256"/>
      <c r="J188" s="253"/>
      <c r="K188" s="253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132</v>
      </c>
      <c r="AU188" s="261" t="s">
        <v>90</v>
      </c>
      <c r="AV188" s="14" t="s">
        <v>88</v>
      </c>
      <c r="AW188" s="14" t="s">
        <v>34</v>
      </c>
      <c r="AX188" s="14" t="s">
        <v>80</v>
      </c>
      <c r="AY188" s="261" t="s">
        <v>122</v>
      </c>
    </row>
    <row r="189" s="12" customFormat="1">
      <c r="A189" s="12"/>
      <c r="B189" s="230"/>
      <c r="C189" s="231"/>
      <c r="D189" s="224" t="s">
        <v>132</v>
      </c>
      <c r="E189" s="232" t="s">
        <v>1</v>
      </c>
      <c r="F189" s="233" t="s">
        <v>256</v>
      </c>
      <c r="G189" s="231"/>
      <c r="H189" s="234">
        <v>7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0" t="s">
        <v>132</v>
      </c>
      <c r="AU189" s="240" t="s">
        <v>90</v>
      </c>
      <c r="AV189" s="12" t="s">
        <v>90</v>
      </c>
      <c r="AW189" s="12" t="s">
        <v>34</v>
      </c>
      <c r="AX189" s="12" t="s">
        <v>80</v>
      </c>
      <c r="AY189" s="240" t="s">
        <v>122</v>
      </c>
    </row>
    <row r="190" s="2" customFormat="1" ht="16.5" customHeight="1">
      <c r="A190" s="37"/>
      <c r="B190" s="38"/>
      <c r="C190" s="210" t="s">
        <v>257</v>
      </c>
      <c r="D190" s="210" t="s">
        <v>123</v>
      </c>
      <c r="E190" s="211" t="s">
        <v>258</v>
      </c>
      <c r="F190" s="212" t="s">
        <v>259</v>
      </c>
      <c r="G190" s="213" t="s">
        <v>179</v>
      </c>
      <c r="H190" s="214">
        <v>0.20999999999999999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45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121</v>
      </c>
      <c r="AT190" s="222" t="s">
        <v>123</v>
      </c>
      <c r="AU190" s="222" t="s">
        <v>90</v>
      </c>
      <c r="AY190" s="16" t="s">
        <v>122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88</v>
      </c>
      <c r="BK190" s="223">
        <f>ROUND(I190*H190,2)</f>
        <v>0</v>
      </c>
      <c r="BL190" s="16" t="s">
        <v>121</v>
      </c>
      <c r="BM190" s="222" t="s">
        <v>260</v>
      </c>
    </row>
    <row r="191" s="2" customFormat="1">
      <c r="A191" s="37"/>
      <c r="B191" s="38"/>
      <c r="C191" s="39"/>
      <c r="D191" s="224" t="s">
        <v>128</v>
      </c>
      <c r="E191" s="39"/>
      <c r="F191" s="225" t="s">
        <v>259</v>
      </c>
      <c r="G191" s="39"/>
      <c r="H191" s="39"/>
      <c r="I191" s="226"/>
      <c r="J191" s="39"/>
      <c r="K191" s="39"/>
      <c r="L191" s="43"/>
      <c r="M191" s="227"/>
      <c r="N191" s="228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128</v>
      </c>
      <c r="AU191" s="16" t="s">
        <v>90</v>
      </c>
    </row>
    <row r="192" s="2" customFormat="1">
      <c r="A192" s="37"/>
      <c r="B192" s="38"/>
      <c r="C192" s="39"/>
      <c r="D192" s="224" t="s">
        <v>130</v>
      </c>
      <c r="E192" s="39"/>
      <c r="F192" s="229" t="s">
        <v>261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90</v>
      </c>
    </row>
    <row r="193" s="12" customFormat="1">
      <c r="A193" s="12"/>
      <c r="B193" s="230"/>
      <c r="C193" s="231"/>
      <c r="D193" s="224" t="s">
        <v>132</v>
      </c>
      <c r="E193" s="232" t="s">
        <v>1</v>
      </c>
      <c r="F193" s="233" t="s">
        <v>262</v>
      </c>
      <c r="G193" s="231"/>
      <c r="H193" s="234">
        <v>0.20999999999999999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0" t="s">
        <v>132</v>
      </c>
      <c r="AU193" s="240" t="s">
        <v>90</v>
      </c>
      <c r="AV193" s="12" t="s">
        <v>90</v>
      </c>
      <c r="AW193" s="12" t="s">
        <v>34</v>
      </c>
      <c r="AX193" s="12" t="s">
        <v>80</v>
      </c>
      <c r="AY193" s="240" t="s">
        <v>122</v>
      </c>
    </row>
    <row r="194" s="11" customFormat="1" ht="22.8" customHeight="1">
      <c r="A194" s="11"/>
      <c r="B194" s="196"/>
      <c r="C194" s="197"/>
      <c r="D194" s="198" t="s">
        <v>79</v>
      </c>
      <c r="E194" s="250" t="s">
        <v>90</v>
      </c>
      <c r="F194" s="250" t="s">
        <v>263</v>
      </c>
      <c r="G194" s="197"/>
      <c r="H194" s="197"/>
      <c r="I194" s="200"/>
      <c r="J194" s="251">
        <f>BK194</f>
        <v>0</v>
      </c>
      <c r="K194" s="197"/>
      <c r="L194" s="202"/>
      <c r="M194" s="203"/>
      <c r="N194" s="204"/>
      <c r="O194" s="204"/>
      <c r="P194" s="205">
        <f>SUM(P195:P205)</f>
        <v>0</v>
      </c>
      <c r="Q194" s="204"/>
      <c r="R194" s="205">
        <f>SUM(R195:R205)</f>
        <v>0</v>
      </c>
      <c r="S194" s="204"/>
      <c r="T194" s="206">
        <f>SUM(T195:T205)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7" t="s">
        <v>88</v>
      </c>
      <c r="AT194" s="208" t="s">
        <v>79</v>
      </c>
      <c r="AU194" s="208" t="s">
        <v>88</v>
      </c>
      <c r="AY194" s="207" t="s">
        <v>122</v>
      </c>
      <c r="BK194" s="209">
        <f>SUM(BK195:BK205)</f>
        <v>0</v>
      </c>
    </row>
    <row r="195" s="2" customFormat="1" ht="16.5" customHeight="1">
      <c r="A195" s="37"/>
      <c r="B195" s="38"/>
      <c r="C195" s="210" t="s">
        <v>8</v>
      </c>
      <c r="D195" s="210" t="s">
        <v>123</v>
      </c>
      <c r="E195" s="211" t="s">
        <v>264</v>
      </c>
      <c r="F195" s="212" t="s">
        <v>265</v>
      </c>
      <c r="G195" s="213" t="s">
        <v>179</v>
      </c>
      <c r="H195" s="214">
        <v>176.25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121</v>
      </c>
      <c r="AT195" s="222" t="s">
        <v>123</v>
      </c>
      <c r="AU195" s="222" t="s">
        <v>90</v>
      </c>
      <c r="AY195" s="16" t="s">
        <v>122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121</v>
      </c>
      <c r="BM195" s="222" t="s">
        <v>266</v>
      </c>
    </row>
    <row r="196" s="2" customFormat="1">
      <c r="A196" s="37"/>
      <c r="B196" s="38"/>
      <c r="C196" s="39"/>
      <c r="D196" s="224" t="s">
        <v>128</v>
      </c>
      <c r="E196" s="39"/>
      <c r="F196" s="225" t="s">
        <v>267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128</v>
      </c>
      <c r="AU196" s="16" t="s">
        <v>90</v>
      </c>
    </row>
    <row r="197" s="2" customFormat="1">
      <c r="A197" s="37"/>
      <c r="B197" s="38"/>
      <c r="C197" s="39"/>
      <c r="D197" s="224" t="s">
        <v>130</v>
      </c>
      <c r="E197" s="39"/>
      <c r="F197" s="229" t="s">
        <v>268</v>
      </c>
      <c r="G197" s="39"/>
      <c r="H197" s="39"/>
      <c r="I197" s="226"/>
      <c r="J197" s="39"/>
      <c r="K197" s="39"/>
      <c r="L197" s="43"/>
      <c r="M197" s="227"/>
      <c r="N197" s="22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90</v>
      </c>
    </row>
    <row r="198" s="14" customFormat="1">
      <c r="A198" s="14"/>
      <c r="B198" s="252"/>
      <c r="C198" s="253"/>
      <c r="D198" s="224" t="s">
        <v>132</v>
      </c>
      <c r="E198" s="254" t="s">
        <v>1</v>
      </c>
      <c r="F198" s="255" t="s">
        <v>190</v>
      </c>
      <c r="G198" s="253"/>
      <c r="H198" s="254" t="s">
        <v>1</v>
      </c>
      <c r="I198" s="256"/>
      <c r="J198" s="253"/>
      <c r="K198" s="253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132</v>
      </c>
      <c r="AU198" s="261" t="s">
        <v>90</v>
      </c>
      <c r="AV198" s="14" t="s">
        <v>88</v>
      </c>
      <c r="AW198" s="14" t="s">
        <v>34</v>
      </c>
      <c r="AX198" s="14" t="s">
        <v>80</v>
      </c>
      <c r="AY198" s="261" t="s">
        <v>122</v>
      </c>
    </row>
    <row r="199" s="12" customFormat="1">
      <c r="A199" s="12"/>
      <c r="B199" s="230"/>
      <c r="C199" s="231"/>
      <c r="D199" s="224" t="s">
        <v>132</v>
      </c>
      <c r="E199" s="232" t="s">
        <v>1</v>
      </c>
      <c r="F199" s="233" t="s">
        <v>191</v>
      </c>
      <c r="G199" s="231"/>
      <c r="H199" s="234">
        <v>123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132</v>
      </c>
      <c r="AU199" s="240" t="s">
        <v>90</v>
      </c>
      <c r="AV199" s="12" t="s">
        <v>90</v>
      </c>
      <c r="AW199" s="12" t="s">
        <v>34</v>
      </c>
      <c r="AX199" s="12" t="s">
        <v>80</v>
      </c>
      <c r="AY199" s="240" t="s">
        <v>122</v>
      </c>
    </row>
    <row r="200" s="14" customFormat="1">
      <c r="A200" s="14"/>
      <c r="B200" s="252"/>
      <c r="C200" s="253"/>
      <c r="D200" s="224" t="s">
        <v>132</v>
      </c>
      <c r="E200" s="254" t="s">
        <v>1</v>
      </c>
      <c r="F200" s="255" t="s">
        <v>192</v>
      </c>
      <c r="G200" s="253"/>
      <c r="H200" s="254" t="s">
        <v>1</v>
      </c>
      <c r="I200" s="256"/>
      <c r="J200" s="253"/>
      <c r="K200" s="253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132</v>
      </c>
      <c r="AU200" s="261" t="s">
        <v>90</v>
      </c>
      <c r="AV200" s="14" t="s">
        <v>88</v>
      </c>
      <c r="AW200" s="14" t="s">
        <v>34</v>
      </c>
      <c r="AX200" s="14" t="s">
        <v>80</v>
      </c>
      <c r="AY200" s="261" t="s">
        <v>122</v>
      </c>
    </row>
    <row r="201" s="12" customFormat="1">
      <c r="A201" s="12"/>
      <c r="B201" s="230"/>
      <c r="C201" s="231"/>
      <c r="D201" s="224" t="s">
        <v>132</v>
      </c>
      <c r="E201" s="232" t="s">
        <v>1</v>
      </c>
      <c r="F201" s="233" t="s">
        <v>193</v>
      </c>
      <c r="G201" s="231"/>
      <c r="H201" s="234">
        <v>53.25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0" t="s">
        <v>132</v>
      </c>
      <c r="AU201" s="240" t="s">
        <v>90</v>
      </c>
      <c r="AV201" s="12" t="s">
        <v>90</v>
      </c>
      <c r="AW201" s="12" t="s">
        <v>34</v>
      </c>
      <c r="AX201" s="12" t="s">
        <v>80</v>
      </c>
      <c r="AY201" s="240" t="s">
        <v>122</v>
      </c>
    </row>
    <row r="202" s="2" customFormat="1" ht="16.5" customHeight="1">
      <c r="A202" s="37"/>
      <c r="B202" s="38"/>
      <c r="C202" s="210" t="s">
        <v>269</v>
      </c>
      <c r="D202" s="210" t="s">
        <v>123</v>
      </c>
      <c r="E202" s="211" t="s">
        <v>270</v>
      </c>
      <c r="F202" s="212" t="s">
        <v>271</v>
      </c>
      <c r="G202" s="213" t="s">
        <v>238</v>
      </c>
      <c r="H202" s="214">
        <v>313.64999999999998</v>
      </c>
      <c r="I202" s="215"/>
      <c r="J202" s="216">
        <f>ROUND(I202*H202,2)</f>
        <v>0</v>
      </c>
      <c r="K202" s="217"/>
      <c r="L202" s="43"/>
      <c r="M202" s="218" t="s">
        <v>1</v>
      </c>
      <c r="N202" s="219" t="s">
        <v>45</v>
      </c>
      <c r="O202" s="90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121</v>
      </c>
      <c r="AT202" s="222" t="s">
        <v>123</v>
      </c>
      <c r="AU202" s="222" t="s">
        <v>90</v>
      </c>
      <c r="AY202" s="16" t="s">
        <v>122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88</v>
      </c>
      <c r="BK202" s="223">
        <f>ROUND(I202*H202,2)</f>
        <v>0</v>
      </c>
      <c r="BL202" s="16" t="s">
        <v>121</v>
      </c>
      <c r="BM202" s="222" t="s">
        <v>272</v>
      </c>
    </row>
    <row r="203" s="2" customFormat="1">
      <c r="A203" s="37"/>
      <c r="B203" s="38"/>
      <c r="C203" s="39"/>
      <c r="D203" s="224" t="s">
        <v>128</v>
      </c>
      <c r="E203" s="39"/>
      <c r="F203" s="225" t="s">
        <v>271</v>
      </c>
      <c r="G203" s="39"/>
      <c r="H203" s="39"/>
      <c r="I203" s="226"/>
      <c r="J203" s="39"/>
      <c r="K203" s="39"/>
      <c r="L203" s="43"/>
      <c r="M203" s="227"/>
      <c r="N203" s="22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128</v>
      </c>
      <c r="AU203" s="16" t="s">
        <v>90</v>
      </c>
    </row>
    <row r="204" s="2" customFormat="1">
      <c r="A204" s="37"/>
      <c r="B204" s="38"/>
      <c r="C204" s="39"/>
      <c r="D204" s="224" t="s">
        <v>130</v>
      </c>
      <c r="E204" s="39"/>
      <c r="F204" s="229" t="s">
        <v>273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130</v>
      </c>
      <c r="AU204" s="16" t="s">
        <v>90</v>
      </c>
    </row>
    <row r="205" s="12" customFormat="1">
      <c r="A205" s="12"/>
      <c r="B205" s="230"/>
      <c r="C205" s="231"/>
      <c r="D205" s="224" t="s">
        <v>132</v>
      </c>
      <c r="E205" s="232" t="s">
        <v>1</v>
      </c>
      <c r="F205" s="233" t="s">
        <v>274</v>
      </c>
      <c r="G205" s="231"/>
      <c r="H205" s="234">
        <v>313.64999999999998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0" t="s">
        <v>132</v>
      </c>
      <c r="AU205" s="240" t="s">
        <v>90</v>
      </c>
      <c r="AV205" s="12" t="s">
        <v>90</v>
      </c>
      <c r="AW205" s="12" t="s">
        <v>34</v>
      </c>
      <c r="AX205" s="12" t="s">
        <v>88</v>
      </c>
      <c r="AY205" s="240" t="s">
        <v>122</v>
      </c>
    </row>
    <row r="206" s="11" customFormat="1" ht="22.8" customHeight="1">
      <c r="A206" s="11"/>
      <c r="B206" s="196"/>
      <c r="C206" s="197"/>
      <c r="D206" s="198" t="s">
        <v>79</v>
      </c>
      <c r="E206" s="250" t="s">
        <v>149</v>
      </c>
      <c r="F206" s="250" t="s">
        <v>275</v>
      </c>
      <c r="G206" s="197"/>
      <c r="H206" s="197"/>
      <c r="I206" s="200"/>
      <c r="J206" s="251">
        <f>BK206</f>
        <v>0</v>
      </c>
      <c r="K206" s="197"/>
      <c r="L206" s="202"/>
      <c r="M206" s="203"/>
      <c r="N206" s="204"/>
      <c r="O206" s="204"/>
      <c r="P206" s="205">
        <f>SUM(P207:P257)</f>
        <v>0</v>
      </c>
      <c r="Q206" s="204"/>
      <c r="R206" s="205">
        <f>SUM(R207:R257)</f>
        <v>0</v>
      </c>
      <c r="S206" s="204"/>
      <c r="T206" s="206">
        <f>SUM(T207:T257)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7" t="s">
        <v>88</v>
      </c>
      <c r="AT206" s="208" t="s">
        <v>79</v>
      </c>
      <c r="AU206" s="208" t="s">
        <v>88</v>
      </c>
      <c r="AY206" s="207" t="s">
        <v>122</v>
      </c>
      <c r="BK206" s="209">
        <f>SUM(BK207:BK257)</f>
        <v>0</v>
      </c>
    </row>
    <row r="207" s="2" customFormat="1" ht="24.15" customHeight="1">
      <c r="A207" s="37"/>
      <c r="B207" s="38"/>
      <c r="C207" s="210" t="s">
        <v>276</v>
      </c>
      <c r="D207" s="210" t="s">
        <v>123</v>
      </c>
      <c r="E207" s="211" t="s">
        <v>277</v>
      </c>
      <c r="F207" s="212" t="s">
        <v>278</v>
      </c>
      <c r="G207" s="213" t="s">
        <v>238</v>
      </c>
      <c r="H207" s="214">
        <v>434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45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121</v>
      </c>
      <c r="AT207" s="222" t="s">
        <v>123</v>
      </c>
      <c r="AU207" s="222" t="s">
        <v>90</v>
      </c>
      <c r="AY207" s="16" t="s">
        <v>122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88</v>
      </c>
      <c r="BK207" s="223">
        <f>ROUND(I207*H207,2)</f>
        <v>0</v>
      </c>
      <c r="BL207" s="16" t="s">
        <v>121</v>
      </c>
      <c r="BM207" s="222" t="s">
        <v>279</v>
      </c>
    </row>
    <row r="208" s="2" customFormat="1">
      <c r="A208" s="37"/>
      <c r="B208" s="38"/>
      <c r="C208" s="39"/>
      <c r="D208" s="224" t="s">
        <v>128</v>
      </c>
      <c r="E208" s="39"/>
      <c r="F208" s="225" t="s">
        <v>278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128</v>
      </c>
      <c r="AU208" s="16" t="s">
        <v>90</v>
      </c>
    </row>
    <row r="209" s="2" customFormat="1">
      <c r="A209" s="37"/>
      <c r="B209" s="38"/>
      <c r="C209" s="39"/>
      <c r="D209" s="224" t="s">
        <v>130</v>
      </c>
      <c r="E209" s="39"/>
      <c r="F209" s="229" t="s">
        <v>280</v>
      </c>
      <c r="G209" s="39"/>
      <c r="H209" s="39"/>
      <c r="I209" s="226"/>
      <c r="J209" s="39"/>
      <c r="K209" s="39"/>
      <c r="L209" s="43"/>
      <c r="M209" s="227"/>
      <c r="N209" s="228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130</v>
      </c>
      <c r="AU209" s="16" t="s">
        <v>90</v>
      </c>
    </row>
    <row r="210" s="12" customFormat="1">
      <c r="A210" s="12"/>
      <c r="B210" s="230"/>
      <c r="C210" s="231"/>
      <c r="D210" s="224" t="s">
        <v>132</v>
      </c>
      <c r="E210" s="232" t="s">
        <v>1</v>
      </c>
      <c r="F210" s="233" t="s">
        <v>281</v>
      </c>
      <c r="G210" s="231"/>
      <c r="H210" s="234">
        <v>434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0" t="s">
        <v>132</v>
      </c>
      <c r="AU210" s="240" t="s">
        <v>90</v>
      </c>
      <c r="AV210" s="12" t="s">
        <v>90</v>
      </c>
      <c r="AW210" s="12" t="s">
        <v>34</v>
      </c>
      <c r="AX210" s="12" t="s">
        <v>88</v>
      </c>
      <c r="AY210" s="240" t="s">
        <v>122</v>
      </c>
    </row>
    <row r="211" s="2" customFormat="1" ht="16.5" customHeight="1">
      <c r="A211" s="37"/>
      <c r="B211" s="38"/>
      <c r="C211" s="210" t="s">
        <v>282</v>
      </c>
      <c r="D211" s="210" t="s">
        <v>123</v>
      </c>
      <c r="E211" s="211" t="s">
        <v>283</v>
      </c>
      <c r="F211" s="212" t="s">
        <v>284</v>
      </c>
      <c r="G211" s="213" t="s">
        <v>179</v>
      </c>
      <c r="H211" s="214">
        <v>214.80000000000001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45</v>
      </c>
      <c r="O211" s="90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121</v>
      </c>
      <c r="AT211" s="222" t="s">
        <v>123</v>
      </c>
      <c r="AU211" s="222" t="s">
        <v>90</v>
      </c>
      <c r="AY211" s="16" t="s">
        <v>122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88</v>
      </c>
      <c r="BK211" s="223">
        <f>ROUND(I211*H211,2)</f>
        <v>0</v>
      </c>
      <c r="BL211" s="16" t="s">
        <v>121</v>
      </c>
      <c r="BM211" s="222" t="s">
        <v>285</v>
      </c>
    </row>
    <row r="212" s="2" customFormat="1">
      <c r="A212" s="37"/>
      <c r="B212" s="38"/>
      <c r="C212" s="39"/>
      <c r="D212" s="224" t="s">
        <v>128</v>
      </c>
      <c r="E212" s="39"/>
      <c r="F212" s="225" t="s">
        <v>284</v>
      </c>
      <c r="G212" s="39"/>
      <c r="H212" s="39"/>
      <c r="I212" s="226"/>
      <c r="J212" s="39"/>
      <c r="K212" s="39"/>
      <c r="L212" s="43"/>
      <c r="M212" s="227"/>
      <c r="N212" s="228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128</v>
      </c>
      <c r="AU212" s="16" t="s">
        <v>90</v>
      </c>
    </row>
    <row r="213" s="2" customFormat="1">
      <c r="A213" s="37"/>
      <c r="B213" s="38"/>
      <c r="C213" s="39"/>
      <c r="D213" s="224" t="s">
        <v>130</v>
      </c>
      <c r="E213" s="39"/>
      <c r="F213" s="229" t="s">
        <v>280</v>
      </c>
      <c r="G213" s="39"/>
      <c r="H213" s="39"/>
      <c r="I213" s="226"/>
      <c r="J213" s="39"/>
      <c r="K213" s="39"/>
      <c r="L213" s="43"/>
      <c r="M213" s="227"/>
      <c r="N213" s="22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130</v>
      </c>
      <c r="AU213" s="16" t="s">
        <v>90</v>
      </c>
    </row>
    <row r="214" s="12" customFormat="1">
      <c r="A214" s="12"/>
      <c r="B214" s="230"/>
      <c r="C214" s="231"/>
      <c r="D214" s="224" t="s">
        <v>132</v>
      </c>
      <c r="E214" s="232" t="s">
        <v>1</v>
      </c>
      <c r="F214" s="233" t="s">
        <v>286</v>
      </c>
      <c r="G214" s="231"/>
      <c r="H214" s="234">
        <v>63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0" t="s">
        <v>132</v>
      </c>
      <c r="AU214" s="240" t="s">
        <v>90</v>
      </c>
      <c r="AV214" s="12" t="s">
        <v>90</v>
      </c>
      <c r="AW214" s="12" t="s">
        <v>34</v>
      </c>
      <c r="AX214" s="12" t="s">
        <v>80</v>
      </c>
      <c r="AY214" s="240" t="s">
        <v>122</v>
      </c>
    </row>
    <row r="215" s="12" customFormat="1">
      <c r="A215" s="12"/>
      <c r="B215" s="230"/>
      <c r="C215" s="231"/>
      <c r="D215" s="224" t="s">
        <v>132</v>
      </c>
      <c r="E215" s="232" t="s">
        <v>1</v>
      </c>
      <c r="F215" s="233" t="s">
        <v>286</v>
      </c>
      <c r="G215" s="231"/>
      <c r="H215" s="234">
        <v>63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0" t="s">
        <v>132</v>
      </c>
      <c r="AU215" s="240" t="s">
        <v>90</v>
      </c>
      <c r="AV215" s="12" t="s">
        <v>90</v>
      </c>
      <c r="AW215" s="12" t="s">
        <v>34</v>
      </c>
      <c r="AX215" s="12" t="s">
        <v>80</v>
      </c>
      <c r="AY215" s="240" t="s">
        <v>122</v>
      </c>
    </row>
    <row r="216" s="12" customFormat="1">
      <c r="A216" s="12"/>
      <c r="B216" s="230"/>
      <c r="C216" s="231"/>
      <c r="D216" s="224" t="s">
        <v>132</v>
      </c>
      <c r="E216" s="232" t="s">
        <v>1</v>
      </c>
      <c r="F216" s="233" t="s">
        <v>287</v>
      </c>
      <c r="G216" s="231"/>
      <c r="H216" s="234">
        <v>65.099999999999994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0" t="s">
        <v>132</v>
      </c>
      <c r="AU216" s="240" t="s">
        <v>90</v>
      </c>
      <c r="AV216" s="12" t="s">
        <v>90</v>
      </c>
      <c r="AW216" s="12" t="s">
        <v>34</v>
      </c>
      <c r="AX216" s="12" t="s">
        <v>80</v>
      </c>
      <c r="AY216" s="240" t="s">
        <v>122</v>
      </c>
    </row>
    <row r="217" s="12" customFormat="1">
      <c r="A217" s="12"/>
      <c r="B217" s="230"/>
      <c r="C217" s="231"/>
      <c r="D217" s="224" t="s">
        <v>132</v>
      </c>
      <c r="E217" s="232" t="s">
        <v>1</v>
      </c>
      <c r="F217" s="233" t="s">
        <v>288</v>
      </c>
      <c r="G217" s="231"/>
      <c r="H217" s="234">
        <v>23.699999999999999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132</v>
      </c>
      <c r="AU217" s="240" t="s">
        <v>90</v>
      </c>
      <c r="AV217" s="12" t="s">
        <v>90</v>
      </c>
      <c r="AW217" s="12" t="s">
        <v>34</v>
      </c>
      <c r="AX217" s="12" t="s">
        <v>80</v>
      </c>
      <c r="AY217" s="240" t="s">
        <v>122</v>
      </c>
    </row>
    <row r="218" s="2" customFormat="1" ht="16.5" customHeight="1">
      <c r="A218" s="37"/>
      <c r="B218" s="38"/>
      <c r="C218" s="210" t="s">
        <v>289</v>
      </c>
      <c r="D218" s="210" t="s">
        <v>123</v>
      </c>
      <c r="E218" s="211" t="s">
        <v>290</v>
      </c>
      <c r="F218" s="212" t="s">
        <v>291</v>
      </c>
      <c r="G218" s="213" t="s">
        <v>238</v>
      </c>
      <c r="H218" s="214">
        <v>420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45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121</v>
      </c>
      <c r="AT218" s="222" t="s">
        <v>123</v>
      </c>
      <c r="AU218" s="222" t="s">
        <v>90</v>
      </c>
      <c r="AY218" s="16" t="s">
        <v>122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88</v>
      </c>
      <c r="BK218" s="223">
        <f>ROUND(I218*H218,2)</f>
        <v>0</v>
      </c>
      <c r="BL218" s="16" t="s">
        <v>121</v>
      </c>
      <c r="BM218" s="222" t="s">
        <v>292</v>
      </c>
    </row>
    <row r="219" s="2" customFormat="1">
      <c r="A219" s="37"/>
      <c r="B219" s="38"/>
      <c r="C219" s="39"/>
      <c r="D219" s="224" t="s">
        <v>128</v>
      </c>
      <c r="E219" s="39"/>
      <c r="F219" s="225" t="s">
        <v>291</v>
      </c>
      <c r="G219" s="39"/>
      <c r="H219" s="39"/>
      <c r="I219" s="226"/>
      <c r="J219" s="39"/>
      <c r="K219" s="39"/>
      <c r="L219" s="43"/>
      <c r="M219" s="227"/>
      <c r="N219" s="228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128</v>
      </c>
      <c r="AU219" s="16" t="s">
        <v>90</v>
      </c>
    </row>
    <row r="220" s="2" customFormat="1">
      <c r="A220" s="37"/>
      <c r="B220" s="38"/>
      <c r="C220" s="39"/>
      <c r="D220" s="224" t="s">
        <v>130</v>
      </c>
      <c r="E220" s="39"/>
      <c r="F220" s="229" t="s">
        <v>293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90</v>
      </c>
    </row>
    <row r="221" s="12" customFormat="1">
      <c r="A221" s="12"/>
      <c r="B221" s="230"/>
      <c r="C221" s="231"/>
      <c r="D221" s="224" t="s">
        <v>132</v>
      </c>
      <c r="E221" s="232" t="s">
        <v>1</v>
      </c>
      <c r="F221" s="233" t="s">
        <v>294</v>
      </c>
      <c r="G221" s="231"/>
      <c r="H221" s="234">
        <v>420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0" t="s">
        <v>132</v>
      </c>
      <c r="AU221" s="240" t="s">
        <v>90</v>
      </c>
      <c r="AV221" s="12" t="s">
        <v>90</v>
      </c>
      <c r="AW221" s="12" t="s">
        <v>34</v>
      </c>
      <c r="AX221" s="12" t="s">
        <v>88</v>
      </c>
      <c r="AY221" s="240" t="s">
        <v>122</v>
      </c>
    </row>
    <row r="222" s="2" customFormat="1" ht="16.5" customHeight="1">
      <c r="A222" s="37"/>
      <c r="B222" s="38"/>
      <c r="C222" s="210" t="s">
        <v>295</v>
      </c>
      <c r="D222" s="210" t="s">
        <v>123</v>
      </c>
      <c r="E222" s="211" t="s">
        <v>296</v>
      </c>
      <c r="F222" s="212" t="s">
        <v>297</v>
      </c>
      <c r="G222" s="213" t="s">
        <v>238</v>
      </c>
      <c r="H222" s="214">
        <v>840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45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121</v>
      </c>
      <c r="AT222" s="222" t="s">
        <v>123</v>
      </c>
      <c r="AU222" s="222" t="s">
        <v>90</v>
      </c>
      <c r="AY222" s="16" t="s">
        <v>122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88</v>
      </c>
      <c r="BK222" s="223">
        <f>ROUND(I222*H222,2)</f>
        <v>0</v>
      </c>
      <c r="BL222" s="16" t="s">
        <v>121</v>
      </c>
      <c r="BM222" s="222" t="s">
        <v>298</v>
      </c>
    </row>
    <row r="223" s="2" customFormat="1">
      <c r="A223" s="37"/>
      <c r="B223" s="38"/>
      <c r="C223" s="39"/>
      <c r="D223" s="224" t="s">
        <v>128</v>
      </c>
      <c r="E223" s="39"/>
      <c r="F223" s="225" t="s">
        <v>297</v>
      </c>
      <c r="G223" s="39"/>
      <c r="H223" s="39"/>
      <c r="I223" s="226"/>
      <c r="J223" s="39"/>
      <c r="K223" s="39"/>
      <c r="L223" s="43"/>
      <c r="M223" s="227"/>
      <c r="N223" s="228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128</v>
      </c>
      <c r="AU223" s="16" t="s">
        <v>90</v>
      </c>
    </row>
    <row r="224" s="2" customFormat="1">
      <c r="A224" s="37"/>
      <c r="B224" s="38"/>
      <c r="C224" s="39"/>
      <c r="D224" s="224" t="s">
        <v>130</v>
      </c>
      <c r="E224" s="39"/>
      <c r="F224" s="229" t="s">
        <v>293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90</v>
      </c>
    </row>
    <row r="225" s="12" customFormat="1">
      <c r="A225" s="12"/>
      <c r="B225" s="230"/>
      <c r="C225" s="231"/>
      <c r="D225" s="224" t="s">
        <v>132</v>
      </c>
      <c r="E225" s="232" t="s">
        <v>1</v>
      </c>
      <c r="F225" s="233" t="s">
        <v>299</v>
      </c>
      <c r="G225" s="231"/>
      <c r="H225" s="234">
        <v>420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0" t="s">
        <v>132</v>
      </c>
      <c r="AU225" s="240" t="s">
        <v>90</v>
      </c>
      <c r="AV225" s="12" t="s">
        <v>90</v>
      </c>
      <c r="AW225" s="12" t="s">
        <v>34</v>
      </c>
      <c r="AX225" s="12" t="s">
        <v>80</v>
      </c>
      <c r="AY225" s="240" t="s">
        <v>122</v>
      </c>
    </row>
    <row r="226" s="12" customFormat="1">
      <c r="A226" s="12"/>
      <c r="B226" s="230"/>
      <c r="C226" s="231"/>
      <c r="D226" s="224" t="s">
        <v>132</v>
      </c>
      <c r="E226" s="232" t="s">
        <v>1</v>
      </c>
      <c r="F226" s="233" t="s">
        <v>300</v>
      </c>
      <c r="G226" s="231"/>
      <c r="H226" s="234">
        <v>420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0" t="s">
        <v>132</v>
      </c>
      <c r="AU226" s="240" t="s">
        <v>90</v>
      </c>
      <c r="AV226" s="12" t="s">
        <v>90</v>
      </c>
      <c r="AW226" s="12" t="s">
        <v>34</v>
      </c>
      <c r="AX226" s="12" t="s">
        <v>80</v>
      </c>
      <c r="AY226" s="240" t="s">
        <v>122</v>
      </c>
    </row>
    <row r="227" s="2" customFormat="1" ht="24.15" customHeight="1">
      <c r="A227" s="37"/>
      <c r="B227" s="38"/>
      <c r="C227" s="210" t="s">
        <v>7</v>
      </c>
      <c r="D227" s="210" t="s">
        <v>123</v>
      </c>
      <c r="E227" s="211" t="s">
        <v>301</v>
      </c>
      <c r="F227" s="212" t="s">
        <v>302</v>
      </c>
      <c r="G227" s="213" t="s">
        <v>238</v>
      </c>
      <c r="H227" s="214">
        <v>430</v>
      </c>
      <c r="I227" s="215"/>
      <c r="J227" s="216">
        <f>ROUND(I227*H227,2)</f>
        <v>0</v>
      </c>
      <c r="K227" s="217"/>
      <c r="L227" s="43"/>
      <c r="M227" s="218" t="s">
        <v>1</v>
      </c>
      <c r="N227" s="219" t="s">
        <v>45</v>
      </c>
      <c r="O227" s="90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121</v>
      </c>
      <c r="AT227" s="222" t="s">
        <v>123</v>
      </c>
      <c r="AU227" s="222" t="s">
        <v>90</v>
      </c>
      <c r="AY227" s="16" t="s">
        <v>122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88</v>
      </c>
      <c r="BK227" s="223">
        <f>ROUND(I227*H227,2)</f>
        <v>0</v>
      </c>
      <c r="BL227" s="16" t="s">
        <v>121</v>
      </c>
      <c r="BM227" s="222" t="s">
        <v>303</v>
      </c>
    </row>
    <row r="228" s="2" customFormat="1">
      <c r="A228" s="37"/>
      <c r="B228" s="38"/>
      <c r="C228" s="39"/>
      <c r="D228" s="224" t="s">
        <v>128</v>
      </c>
      <c r="E228" s="39"/>
      <c r="F228" s="225" t="s">
        <v>302</v>
      </c>
      <c r="G228" s="39"/>
      <c r="H228" s="39"/>
      <c r="I228" s="226"/>
      <c r="J228" s="39"/>
      <c r="K228" s="39"/>
      <c r="L228" s="43"/>
      <c r="M228" s="227"/>
      <c r="N228" s="22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128</v>
      </c>
      <c r="AU228" s="16" t="s">
        <v>90</v>
      </c>
    </row>
    <row r="229" s="2" customFormat="1">
      <c r="A229" s="37"/>
      <c r="B229" s="38"/>
      <c r="C229" s="39"/>
      <c r="D229" s="224" t="s">
        <v>130</v>
      </c>
      <c r="E229" s="39"/>
      <c r="F229" s="229" t="s">
        <v>304</v>
      </c>
      <c r="G229" s="39"/>
      <c r="H229" s="39"/>
      <c r="I229" s="226"/>
      <c r="J229" s="39"/>
      <c r="K229" s="39"/>
      <c r="L229" s="43"/>
      <c r="M229" s="227"/>
      <c r="N229" s="228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130</v>
      </c>
      <c r="AU229" s="16" t="s">
        <v>90</v>
      </c>
    </row>
    <row r="230" s="12" customFormat="1">
      <c r="A230" s="12"/>
      <c r="B230" s="230"/>
      <c r="C230" s="231"/>
      <c r="D230" s="224" t="s">
        <v>132</v>
      </c>
      <c r="E230" s="232" t="s">
        <v>1</v>
      </c>
      <c r="F230" s="233" t="s">
        <v>305</v>
      </c>
      <c r="G230" s="231"/>
      <c r="H230" s="234">
        <v>420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0" t="s">
        <v>132</v>
      </c>
      <c r="AU230" s="240" t="s">
        <v>90</v>
      </c>
      <c r="AV230" s="12" t="s">
        <v>90</v>
      </c>
      <c r="AW230" s="12" t="s">
        <v>34</v>
      </c>
      <c r="AX230" s="12" t="s">
        <v>80</v>
      </c>
      <c r="AY230" s="240" t="s">
        <v>122</v>
      </c>
    </row>
    <row r="231" s="12" customFormat="1">
      <c r="A231" s="12"/>
      <c r="B231" s="230"/>
      <c r="C231" s="231"/>
      <c r="D231" s="224" t="s">
        <v>132</v>
      </c>
      <c r="E231" s="232" t="s">
        <v>1</v>
      </c>
      <c r="F231" s="233" t="s">
        <v>306</v>
      </c>
      <c r="G231" s="231"/>
      <c r="H231" s="234">
        <v>10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0" t="s">
        <v>132</v>
      </c>
      <c r="AU231" s="240" t="s">
        <v>90</v>
      </c>
      <c r="AV231" s="12" t="s">
        <v>90</v>
      </c>
      <c r="AW231" s="12" t="s">
        <v>34</v>
      </c>
      <c r="AX231" s="12" t="s">
        <v>80</v>
      </c>
      <c r="AY231" s="240" t="s">
        <v>122</v>
      </c>
    </row>
    <row r="232" s="2" customFormat="1" ht="24.15" customHeight="1">
      <c r="A232" s="37"/>
      <c r="B232" s="38"/>
      <c r="C232" s="210" t="s">
        <v>307</v>
      </c>
      <c r="D232" s="210" t="s">
        <v>123</v>
      </c>
      <c r="E232" s="211" t="s">
        <v>308</v>
      </c>
      <c r="F232" s="212" t="s">
        <v>309</v>
      </c>
      <c r="G232" s="213" t="s">
        <v>238</v>
      </c>
      <c r="H232" s="214">
        <v>420</v>
      </c>
      <c r="I232" s="215"/>
      <c r="J232" s="216">
        <f>ROUND(I232*H232,2)</f>
        <v>0</v>
      </c>
      <c r="K232" s="217"/>
      <c r="L232" s="43"/>
      <c r="M232" s="218" t="s">
        <v>1</v>
      </c>
      <c r="N232" s="219" t="s">
        <v>45</v>
      </c>
      <c r="O232" s="90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121</v>
      </c>
      <c r="AT232" s="222" t="s">
        <v>123</v>
      </c>
      <c r="AU232" s="222" t="s">
        <v>90</v>
      </c>
      <c r="AY232" s="16" t="s">
        <v>122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88</v>
      </c>
      <c r="BK232" s="223">
        <f>ROUND(I232*H232,2)</f>
        <v>0</v>
      </c>
      <c r="BL232" s="16" t="s">
        <v>121</v>
      </c>
      <c r="BM232" s="222" t="s">
        <v>310</v>
      </c>
    </row>
    <row r="233" s="2" customFormat="1">
      <c r="A233" s="37"/>
      <c r="B233" s="38"/>
      <c r="C233" s="39"/>
      <c r="D233" s="224" t="s">
        <v>128</v>
      </c>
      <c r="E233" s="39"/>
      <c r="F233" s="225" t="s">
        <v>309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128</v>
      </c>
      <c r="AU233" s="16" t="s">
        <v>90</v>
      </c>
    </row>
    <row r="234" s="2" customFormat="1">
      <c r="A234" s="37"/>
      <c r="B234" s="38"/>
      <c r="C234" s="39"/>
      <c r="D234" s="224" t="s">
        <v>130</v>
      </c>
      <c r="E234" s="39"/>
      <c r="F234" s="229" t="s">
        <v>304</v>
      </c>
      <c r="G234" s="39"/>
      <c r="H234" s="39"/>
      <c r="I234" s="226"/>
      <c r="J234" s="39"/>
      <c r="K234" s="39"/>
      <c r="L234" s="43"/>
      <c r="M234" s="227"/>
      <c r="N234" s="228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130</v>
      </c>
      <c r="AU234" s="16" t="s">
        <v>90</v>
      </c>
    </row>
    <row r="235" s="12" customFormat="1">
      <c r="A235" s="12"/>
      <c r="B235" s="230"/>
      <c r="C235" s="231"/>
      <c r="D235" s="224" t="s">
        <v>132</v>
      </c>
      <c r="E235" s="232" t="s">
        <v>1</v>
      </c>
      <c r="F235" s="233" t="s">
        <v>311</v>
      </c>
      <c r="G235" s="231"/>
      <c r="H235" s="234">
        <v>420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40" t="s">
        <v>132</v>
      </c>
      <c r="AU235" s="240" t="s">
        <v>90</v>
      </c>
      <c r="AV235" s="12" t="s">
        <v>90</v>
      </c>
      <c r="AW235" s="12" t="s">
        <v>34</v>
      </c>
      <c r="AX235" s="12" t="s">
        <v>88</v>
      </c>
      <c r="AY235" s="240" t="s">
        <v>122</v>
      </c>
    </row>
    <row r="236" s="2" customFormat="1" ht="24.15" customHeight="1">
      <c r="A236" s="37"/>
      <c r="B236" s="38"/>
      <c r="C236" s="210" t="s">
        <v>312</v>
      </c>
      <c r="D236" s="210" t="s">
        <v>123</v>
      </c>
      <c r="E236" s="211" t="s">
        <v>313</v>
      </c>
      <c r="F236" s="212" t="s">
        <v>314</v>
      </c>
      <c r="G236" s="213" t="s">
        <v>238</v>
      </c>
      <c r="H236" s="214">
        <v>420</v>
      </c>
      <c r="I236" s="215"/>
      <c r="J236" s="216">
        <f>ROUND(I236*H236,2)</f>
        <v>0</v>
      </c>
      <c r="K236" s="217"/>
      <c r="L236" s="43"/>
      <c r="M236" s="218" t="s">
        <v>1</v>
      </c>
      <c r="N236" s="219" t="s">
        <v>45</v>
      </c>
      <c r="O236" s="90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121</v>
      </c>
      <c r="AT236" s="222" t="s">
        <v>123</v>
      </c>
      <c r="AU236" s="222" t="s">
        <v>90</v>
      </c>
      <c r="AY236" s="16" t="s">
        <v>122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88</v>
      </c>
      <c r="BK236" s="223">
        <f>ROUND(I236*H236,2)</f>
        <v>0</v>
      </c>
      <c r="BL236" s="16" t="s">
        <v>121</v>
      </c>
      <c r="BM236" s="222" t="s">
        <v>315</v>
      </c>
    </row>
    <row r="237" s="2" customFormat="1">
      <c r="A237" s="37"/>
      <c r="B237" s="38"/>
      <c r="C237" s="39"/>
      <c r="D237" s="224" t="s">
        <v>128</v>
      </c>
      <c r="E237" s="39"/>
      <c r="F237" s="225" t="s">
        <v>314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128</v>
      </c>
      <c r="AU237" s="16" t="s">
        <v>90</v>
      </c>
    </row>
    <row r="238" s="2" customFormat="1">
      <c r="A238" s="37"/>
      <c r="B238" s="38"/>
      <c r="C238" s="39"/>
      <c r="D238" s="224" t="s">
        <v>130</v>
      </c>
      <c r="E238" s="39"/>
      <c r="F238" s="229" t="s">
        <v>304</v>
      </c>
      <c r="G238" s="39"/>
      <c r="H238" s="39"/>
      <c r="I238" s="226"/>
      <c r="J238" s="39"/>
      <c r="K238" s="39"/>
      <c r="L238" s="43"/>
      <c r="M238" s="227"/>
      <c r="N238" s="228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130</v>
      </c>
      <c r="AU238" s="16" t="s">
        <v>90</v>
      </c>
    </row>
    <row r="239" s="12" customFormat="1">
      <c r="A239" s="12"/>
      <c r="B239" s="230"/>
      <c r="C239" s="231"/>
      <c r="D239" s="224" t="s">
        <v>132</v>
      </c>
      <c r="E239" s="232" t="s">
        <v>1</v>
      </c>
      <c r="F239" s="233" t="s">
        <v>316</v>
      </c>
      <c r="G239" s="231"/>
      <c r="H239" s="234">
        <v>420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0" t="s">
        <v>132</v>
      </c>
      <c r="AU239" s="240" t="s">
        <v>90</v>
      </c>
      <c r="AV239" s="12" t="s">
        <v>90</v>
      </c>
      <c r="AW239" s="12" t="s">
        <v>34</v>
      </c>
      <c r="AX239" s="12" t="s">
        <v>88</v>
      </c>
      <c r="AY239" s="240" t="s">
        <v>122</v>
      </c>
    </row>
    <row r="240" s="2" customFormat="1" ht="24.15" customHeight="1">
      <c r="A240" s="37"/>
      <c r="B240" s="38"/>
      <c r="C240" s="210" t="s">
        <v>317</v>
      </c>
      <c r="D240" s="210" t="s">
        <v>123</v>
      </c>
      <c r="E240" s="211" t="s">
        <v>318</v>
      </c>
      <c r="F240" s="212" t="s">
        <v>319</v>
      </c>
      <c r="G240" s="213" t="s">
        <v>238</v>
      </c>
      <c r="H240" s="214">
        <v>158</v>
      </c>
      <c r="I240" s="215"/>
      <c r="J240" s="216">
        <f>ROUND(I240*H240,2)</f>
        <v>0</v>
      </c>
      <c r="K240" s="217"/>
      <c r="L240" s="43"/>
      <c r="M240" s="218" t="s">
        <v>1</v>
      </c>
      <c r="N240" s="219" t="s">
        <v>45</v>
      </c>
      <c r="O240" s="90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121</v>
      </c>
      <c r="AT240" s="222" t="s">
        <v>123</v>
      </c>
      <c r="AU240" s="222" t="s">
        <v>90</v>
      </c>
      <c r="AY240" s="16" t="s">
        <v>122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88</v>
      </c>
      <c r="BK240" s="223">
        <f>ROUND(I240*H240,2)</f>
        <v>0</v>
      </c>
      <c r="BL240" s="16" t="s">
        <v>121</v>
      </c>
      <c r="BM240" s="222" t="s">
        <v>320</v>
      </c>
    </row>
    <row r="241" s="2" customFormat="1">
      <c r="A241" s="37"/>
      <c r="B241" s="38"/>
      <c r="C241" s="39"/>
      <c r="D241" s="224" t="s">
        <v>128</v>
      </c>
      <c r="E241" s="39"/>
      <c r="F241" s="225" t="s">
        <v>319</v>
      </c>
      <c r="G241" s="39"/>
      <c r="H241" s="39"/>
      <c r="I241" s="226"/>
      <c r="J241" s="39"/>
      <c r="K241" s="39"/>
      <c r="L241" s="43"/>
      <c r="M241" s="227"/>
      <c r="N241" s="228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128</v>
      </c>
      <c r="AU241" s="16" t="s">
        <v>90</v>
      </c>
    </row>
    <row r="242" s="2" customFormat="1">
      <c r="A242" s="37"/>
      <c r="B242" s="38"/>
      <c r="C242" s="39"/>
      <c r="D242" s="224" t="s">
        <v>130</v>
      </c>
      <c r="E242" s="39"/>
      <c r="F242" s="229" t="s">
        <v>321</v>
      </c>
      <c r="G242" s="39"/>
      <c r="H242" s="39"/>
      <c r="I242" s="226"/>
      <c r="J242" s="39"/>
      <c r="K242" s="39"/>
      <c r="L242" s="43"/>
      <c r="M242" s="227"/>
      <c r="N242" s="228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130</v>
      </c>
      <c r="AU242" s="16" t="s">
        <v>90</v>
      </c>
    </row>
    <row r="243" s="12" customFormat="1">
      <c r="A243" s="12"/>
      <c r="B243" s="230"/>
      <c r="C243" s="231"/>
      <c r="D243" s="224" t="s">
        <v>132</v>
      </c>
      <c r="E243" s="232" t="s">
        <v>1</v>
      </c>
      <c r="F243" s="233" t="s">
        <v>322</v>
      </c>
      <c r="G243" s="231"/>
      <c r="H243" s="234">
        <v>158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0" t="s">
        <v>132</v>
      </c>
      <c r="AU243" s="240" t="s">
        <v>90</v>
      </c>
      <c r="AV243" s="12" t="s">
        <v>90</v>
      </c>
      <c r="AW243" s="12" t="s">
        <v>34</v>
      </c>
      <c r="AX243" s="12" t="s">
        <v>88</v>
      </c>
      <c r="AY243" s="240" t="s">
        <v>122</v>
      </c>
    </row>
    <row r="244" s="2" customFormat="1" ht="24.15" customHeight="1">
      <c r="A244" s="37"/>
      <c r="B244" s="38"/>
      <c r="C244" s="210" t="s">
        <v>323</v>
      </c>
      <c r="D244" s="210" t="s">
        <v>123</v>
      </c>
      <c r="E244" s="211" t="s">
        <v>324</v>
      </c>
      <c r="F244" s="212" t="s">
        <v>325</v>
      </c>
      <c r="G244" s="213" t="s">
        <v>238</v>
      </c>
      <c r="H244" s="214">
        <v>473.60000000000002</v>
      </c>
      <c r="I244" s="215"/>
      <c r="J244" s="216">
        <f>ROUND(I244*H244,2)</f>
        <v>0</v>
      </c>
      <c r="K244" s="217"/>
      <c r="L244" s="43"/>
      <c r="M244" s="218" t="s">
        <v>1</v>
      </c>
      <c r="N244" s="219" t="s">
        <v>45</v>
      </c>
      <c r="O244" s="90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121</v>
      </c>
      <c r="AT244" s="222" t="s">
        <v>123</v>
      </c>
      <c r="AU244" s="222" t="s">
        <v>90</v>
      </c>
      <c r="AY244" s="16" t="s">
        <v>122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88</v>
      </c>
      <c r="BK244" s="223">
        <f>ROUND(I244*H244,2)</f>
        <v>0</v>
      </c>
      <c r="BL244" s="16" t="s">
        <v>121</v>
      </c>
      <c r="BM244" s="222" t="s">
        <v>326</v>
      </c>
    </row>
    <row r="245" s="2" customFormat="1">
      <c r="A245" s="37"/>
      <c r="B245" s="38"/>
      <c r="C245" s="39"/>
      <c r="D245" s="224" t="s">
        <v>128</v>
      </c>
      <c r="E245" s="39"/>
      <c r="F245" s="225" t="s">
        <v>325</v>
      </c>
      <c r="G245" s="39"/>
      <c r="H245" s="39"/>
      <c r="I245" s="226"/>
      <c r="J245" s="39"/>
      <c r="K245" s="39"/>
      <c r="L245" s="43"/>
      <c r="M245" s="227"/>
      <c r="N245" s="228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128</v>
      </c>
      <c r="AU245" s="16" t="s">
        <v>90</v>
      </c>
    </row>
    <row r="246" s="2" customFormat="1">
      <c r="A246" s="37"/>
      <c r="B246" s="38"/>
      <c r="C246" s="39"/>
      <c r="D246" s="224" t="s">
        <v>130</v>
      </c>
      <c r="E246" s="39"/>
      <c r="F246" s="229" t="s">
        <v>321</v>
      </c>
      <c r="G246" s="39"/>
      <c r="H246" s="39"/>
      <c r="I246" s="226"/>
      <c r="J246" s="39"/>
      <c r="K246" s="39"/>
      <c r="L246" s="43"/>
      <c r="M246" s="227"/>
      <c r="N246" s="228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130</v>
      </c>
      <c r="AU246" s="16" t="s">
        <v>90</v>
      </c>
    </row>
    <row r="247" s="12" customFormat="1">
      <c r="A247" s="12"/>
      <c r="B247" s="230"/>
      <c r="C247" s="231"/>
      <c r="D247" s="224" t="s">
        <v>132</v>
      </c>
      <c r="E247" s="232" t="s">
        <v>1</v>
      </c>
      <c r="F247" s="233" t="s">
        <v>327</v>
      </c>
      <c r="G247" s="231"/>
      <c r="H247" s="234">
        <v>39.600000000000001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0" t="s">
        <v>132</v>
      </c>
      <c r="AU247" s="240" t="s">
        <v>90</v>
      </c>
      <c r="AV247" s="12" t="s">
        <v>90</v>
      </c>
      <c r="AW247" s="12" t="s">
        <v>34</v>
      </c>
      <c r="AX247" s="12" t="s">
        <v>80</v>
      </c>
      <c r="AY247" s="240" t="s">
        <v>122</v>
      </c>
    </row>
    <row r="248" s="12" customFormat="1">
      <c r="A248" s="12"/>
      <c r="B248" s="230"/>
      <c r="C248" s="231"/>
      <c r="D248" s="224" t="s">
        <v>132</v>
      </c>
      <c r="E248" s="232" t="s">
        <v>1</v>
      </c>
      <c r="F248" s="233" t="s">
        <v>328</v>
      </c>
      <c r="G248" s="231"/>
      <c r="H248" s="234">
        <v>408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0" t="s">
        <v>132</v>
      </c>
      <c r="AU248" s="240" t="s">
        <v>90</v>
      </c>
      <c r="AV248" s="12" t="s">
        <v>90</v>
      </c>
      <c r="AW248" s="12" t="s">
        <v>34</v>
      </c>
      <c r="AX248" s="12" t="s">
        <v>80</v>
      </c>
      <c r="AY248" s="240" t="s">
        <v>122</v>
      </c>
    </row>
    <row r="249" s="12" customFormat="1">
      <c r="A249" s="12"/>
      <c r="B249" s="230"/>
      <c r="C249" s="231"/>
      <c r="D249" s="224" t="s">
        <v>132</v>
      </c>
      <c r="E249" s="232" t="s">
        <v>1</v>
      </c>
      <c r="F249" s="233" t="s">
        <v>329</v>
      </c>
      <c r="G249" s="231"/>
      <c r="H249" s="234">
        <v>26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0" t="s">
        <v>132</v>
      </c>
      <c r="AU249" s="240" t="s">
        <v>90</v>
      </c>
      <c r="AV249" s="12" t="s">
        <v>90</v>
      </c>
      <c r="AW249" s="12" t="s">
        <v>34</v>
      </c>
      <c r="AX249" s="12" t="s">
        <v>80</v>
      </c>
      <c r="AY249" s="240" t="s">
        <v>122</v>
      </c>
    </row>
    <row r="250" s="2" customFormat="1" ht="24.15" customHeight="1">
      <c r="A250" s="37"/>
      <c r="B250" s="38"/>
      <c r="C250" s="210" t="s">
        <v>330</v>
      </c>
      <c r="D250" s="210" t="s">
        <v>123</v>
      </c>
      <c r="E250" s="211" t="s">
        <v>331</v>
      </c>
      <c r="F250" s="212" t="s">
        <v>332</v>
      </c>
      <c r="G250" s="213" t="s">
        <v>238</v>
      </c>
      <c r="H250" s="214">
        <v>1</v>
      </c>
      <c r="I250" s="215"/>
      <c r="J250" s="216">
        <f>ROUND(I250*H250,2)</f>
        <v>0</v>
      </c>
      <c r="K250" s="217"/>
      <c r="L250" s="43"/>
      <c r="M250" s="218" t="s">
        <v>1</v>
      </c>
      <c r="N250" s="219" t="s">
        <v>45</v>
      </c>
      <c r="O250" s="90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121</v>
      </c>
      <c r="AT250" s="222" t="s">
        <v>123</v>
      </c>
      <c r="AU250" s="222" t="s">
        <v>90</v>
      </c>
      <c r="AY250" s="16" t="s">
        <v>122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88</v>
      </c>
      <c r="BK250" s="223">
        <f>ROUND(I250*H250,2)</f>
        <v>0</v>
      </c>
      <c r="BL250" s="16" t="s">
        <v>121</v>
      </c>
      <c r="BM250" s="222" t="s">
        <v>333</v>
      </c>
    </row>
    <row r="251" s="2" customFormat="1">
      <c r="A251" s="37"/>
      <c r="B251" s="38"/>
      <c r="C251" s="39"/>
      <c r="D251" s="224" t="s">
        <v>128</v>
      </c>
      <c r="E251" s="39"/>
      <c r="F251" s="225" t="s">
        <v>332</v>
      </c>
      <c r="G251" s="39"/>
      <c r="H251" s="39"/>
      <c r="I251" s="226"/>
      <c r="J251" s="39"/>
      <c r="K251" s="39"/>
      <c r="L251" s="43"/>
      <c r="M251" s="227"/>
      <c r="N251" s="228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128</v>
      </c>
      <c r="AU251" s="16" t="s">
        <v>90</v>
      </c>
    </row>
    <row r="252" s="2" customFormat="1">
      <c r="A252" s="37"/>
      <c r="B252" s="38"/>
      <c r="C252" s="39"/>
      <c r="D252" s="224" t="s">
        <v>130</v>
      </c>
      <c r="E252" s="39"/>
      <c r="F252" s="229" t="s">
        <v>321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130</v>
      </c>
      <c r="AU252" s="16" t="s">
        <v>90</v>
      </c>
    </row>
    <row r="253" s="12" customFormat="1">
      <c r="A253" s="12"/>
      <c r="B253" s="230"/>
      <c r="C253" s="231"/>
      <c r="D253" s="224" t="s">
        <v>132</v>
      </c>
      <c r="E253" s="232" t="s">
        <v>1</v>
      </c>
      <c r="F253" s="233" t="s">
        <v>334</v>
      </c>
      <c r="G253" s="231"/>
      <c r="H253" s="234">
        <v>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0" t="s">
        <v>132</v>
      </c>
      <c r="AU253" s="240" t="s">
        <v>90</v>
      </c>
      <c r="AV253" s="12" t="s">
        <v>90</v>
      </c>
      <c r="AW253" s="12" t="s">
        <v>34</v>
      </c>
      <c r="AX253" s="12" t="s">
        <v>80</v>
      </c>
      <c r="AY253" s="240" t="s">
        <v>122</v>
      </c>
    </row>
    <row r="254" s="2" customFormat="1" ht="16.5" customHeight="1">
      <c r="A254" s="37"/>
      <c r="B254" s="38"/>
      <c r="C254" s="210" t="s">
        <v>335</v>
      </c>
      <c r="D254" s="210" t="s">
        <v>123</v>
      </c>
      <c r="E254" s="211" t="s">
        <v>336</v>
      </c>
      <c r="F254" s="212" t="s">
        <v>337</v>
      </c>
      <c r="G254" s="213" t="s">
        <v>200</v>
      </c>
      <c r="H254" s="214">
        <v>8</v>
      </c>
      <c r="I254" s="215"/>
      <c r="J254" s="216">
        <f>ROUND(I254*H254,2)</f>
        <v>0</v>
      </c>
      <c r="K254" s="217"/>
      <c r="L254" s="43"/>
      <c r="M254" s="218" t="s">
        <v>1</v>
      </c>
      <c r="N254" s="219" t="s">
        <v>45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121</v>
      </c>
      <c r="AT254" s="222" t="s">
        <v>123</v>
      </c>
      <c r="AU254" s="222" t="s">
        <v>90</v>
      </c>
      <c r="AY254" s="16" t="s">
        <v>122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88</v>
      </c>
      <c r="BK254" s="223">
        <f>ROUND(I254*H254,2)</f>
        <v>0</v>
      </c>
      <c r="BL254" s="16" t="s">
        <v>121</v>
      </c>
      <c r="BM254" s="222" t="s">
        <v>338</v>
      </c>
    </row>
    <row r="255" s="2" customFormat="1">
      <c r="A255" s="37"/>
      <c r="B255" s="38"/>
      <c r="C255" s="39"/>
      <c r="D255" s="224" t="s">
        <v>128</v>
      </c>
      <c r="E255" s="39"/>
      <c r="F255" s="225" t="s">
        <v>337</v>
      </c>
      <c r="G255" s="39"/>
      <c r="H255" s="39"/>
      <c r="I255" s="226"/>
      <c r="J255" s="39"/>
      <c r="K255" s="39"/>
      <c r="L255" s="43"/>
      <c r="M255" s="227"/>
      <c r="N255" s="228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128</v>
      </c>
      <c r="AU255" s="16" t="s">
        <v>90</v>
      </c>
    </row>
    <row r="256" s="2" customFormat="1">
      <c r="A256" s="37"/>
      <c r="B256" s="38"/>
      <c r="C256" s="39"/>
      <c r="D256" s="224" t="s">
        <v>130</v>
      </c>
      <c r="E256" s="39"/>
      <c r="F256" s="229" t="s">
        <v>339</v>
      </c>
      <c r="G256" s="39"/>
      <c r="H256" s="39"/>
      <c r="I256" s="226"/>
      <c r="J256" s="39"/>
      <c r="K256" s="39"/>
      <c r="L256" s="43"/>
      <c r="M256" s="227"/>
      <c r="N256" s="22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90</v>
      </c>
    </row>
    <row r="257" s="12" customFormat="1">
      <c r="A257" s="12"/>
      <c r="B257" s="230"/>
      <c r="C257" s="231"/>
      <c r="D257" s="224" t="s">
        <v>132</v>
      </c>
      <c r="E257" s="232" t="s">
        <v>1</v>
      </c>
      <c r="F257" s="233" t="s">
        <v>212</v>
      </c>
      <c r="G257" s="231"/>
      <c r="H257" s="234">
        <v>8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0" t="s">
        <v>132</v>
      </c>
      <c r="AU257" s="240" t="s">
        <v>90</v>
      </c>
      <c r="AV257" s="12" t="s">
        <v>90</v>
      </c>
      <c r="AW257" s="12" t="s">
        <v>34</v>
      </c>
      <c r="AX257" s="12" t="s">
        <v>88</v>
      </c>
      <c r="AY257" s="240" t="s">
        <v>122</v>
      </c>
    </row>
    <row r="258" s="11" customFormat="1" ht="22.8" customHeight="1">
      <c r="A258" s="11"/>
      <c r="B258" s="196"/>
      <c r="C258" s="197"/>
      <c r="D258" s="198" t="s">
        <v>79</v>
      </c>
      <c r="E258" s="250" t="s">
        <v>218</v>
      </c>
      <c r="F258" s="250" t="s">
        <v>340</v>
      </c>
      <c r="G258" s="197"/>
      <c r="H258" s="197"/>
      <c r="I258" s="200"/>
      <c r="J258" s="251">
        <f>BK258</f>
        <v>0</v>
      </c>
      <c r="K258" s="197"/>
      <c r="L258" s="202"/>
      <c r="M258" s="203"/>
      <c r="N258" s="204"/>
      <c r="O258" s="204"/>
      <c r="P258" s="205">
        <f>SUM(P259:P278)</f>
        <v>0</v>
      </c>
      <c r="Q258" s="204"/>
      <c r="R258" s="205">
        <f>SUM(R259:R278)</f>
        <v>0</v>
      </c>
      <c r="S258" s="204"/>
      <c r="T258" s="206">
        <f>SUM(T259:T278)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207" t="s">
        <v>88</v>
      </c>
      <c r="AT258" s="208" t="s">
        <v>79</v>
      </c>
      <c r="AU258" s="208" t="s">
        <v>88</v>
      </c>
      <c r="AY258" s="207" t="s">
        <v>122</v>
      </c>
      <c r="BK258" s="209">
        <f>SUM(BK259:BK278)</f>
        <v>0</v>
      </c>
    </row>
    <row r="259" s="2" customFormat="1" ht="24.15" customHeight="1">
      <c r="A259" s="37"/>
      <c r="B259" s="38"/>
      <c r="C259" s="210" t="s">
        <v>341</v>
      </c>
      <c r="D259" s="210" t="s">
        <v>123</v>
      </c>
      <c r="E259" s="211" t="s">
        <v>342</v>
      </c>
      <c r="F259" s="212" t="s">
        <v>343</v>
      </c>
      <c r="G259" s="213" t="s">
        <v>252</v>
      </c>
      <c r="H259" s="214">
        <v>1</v>
      </c>
      <c r="I259" s="215"/>
      <c r="J259" s="216">
        <f>ROUND(I259*H259,2)</f>
        <v>0</v>
      </c>
      <c r="K259" s="217"/>
      <c r="L259" s="43"/>
      <c r="M259" s="218" t="s">
        <v>1</v>
      </c>
      <c r="N259" s="219" t="s">
        <v>45</v>
      </c>
      <c r="O259" s="90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121</v>
      </c>
      <c r="AT259" s="222" t="s">
        <v>123</v>
      </c>
      <c r="AU259" s="222" t="s">
        <v>90</v>
      </c>
      <c r="AY259" s="16" t="s">
        <v>122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88</v>
      </c>
      <c r="BK259" s="223">
        <f>ROUND(I259*H259,2)</f>
        <v>0</v>
      </c>
      <c r="BL259" s="16" t="s">
        <v>121</v>
      </c>
      <c r="BM259" s="222" t="s">
        <v>344</v>
      </c>
    </row>
    <row r="260" s="2" customFormat="1">
      <c r="A260" s="37"/>
      <c r="B260" s="38"/>
      <c r="C260" s="39"/>
      <c r="D260" s="224" t="s">
        <v>128</v>
      </c>
      <c r="E260" s="39"/>
      <c r="F260" s="225" t="s">
        <v>343</v>
      </c>
      <c r="G260" s="39"/>
      <c r="H260" s="39"/>
      <c r="I260" s="226"/>
      <c r="J260" s="39"/>
      <c r="K260" s="39"/>
      <c r="L260" s="43"/>
      <c r="M260" s="227"/>
      <c r="N260" s="228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128</v>
      </c>
      <c r="AU260" s="16" t="s">
        <v>90</v>
      </c>
    </row>
    <row r="261" s="2" customFormat="1">
      <c r="A261" s="37"/>
      <c r="B261" s="38"/>
      <c r="C261" s="39"/>
      <c r="D261" s="224" t="s">
        <v>130</v>
      </c>
      <c r="E261" s="39"/>
      <c r="F261" s="229" t="s">
        <v>345</v>
      </c>
      <c r="G261" s="39"/>
      <c r="H261" s="39"/>
      <c r="I261" s="226"/>
      <c r="J261" s="39"/>
      <c r="K261" s="39"/>
      <c r="L261" s="43"/>
      <c r="M261" s="227"/>
      <c r="N261" s="228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130</v>
      </c>
      <c r="AU261" s="16" t="s">
        <v>90</v>
      </c>
    </row>
    <row r="262" s="12" customFormat="1">
      <c r="A262" s="12"/>
      <c r="B262" s="230"/>
      <c r="C262" s="231"/>
      <c r="D262" s="224" t="s">
        <v>132</v>
      </c>
      <c r="E262" s="232" t="s">
        <v>1</v>
      </c>
      <c r="F262" s="233" t="s">
        <v>346</v>
      </c>
      <c r="G262" s="231"/>
      <c r="H262" s="234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40" t="s">
        <v>132</v>
      </c>
      <c r="AU262" s="240" t="s">
        <v>90</v>
      </c>
      <c r="AV262" s="12" t="s">
        <v>90</v>
      </c>
      <c r="AW262" s="12" t="s">
        <v>34</v>
      </c>
      <c r="AX262" s="12" t="s">
        <v>88</v>
      </c>
      <c r="AY262" s="240" t="s">
        <v>122</v>
      </c>
    </row>
    <row r="263" s="2" customFormat="1" ht="24.15" customHeight="1">
      <c r="A263" s="37"/>
      <c r="B263" s="38"/>
      <c r="C263" s="210" t="s">
        <v>347</v>
      </c>
      <c r="D263" s="210" t="s">
        <v>123</v>
      </c>
      <c r="E263" s="211" t="s">
        <v>348</v>
      </c>
      <c r="F263" s="212" t="s">
        <v>349</v>
      </c>
      <c r="G263" s="213" t="s">
        <v>200</v>
      </c>
      <c r="H263" s="214">
        <v>149.5</v>
      </c>
      <c r="I263" s="215"/>
      <c r="J263" s="216">
        <f>ROUND(I263*H263,2)</f>
        <v>0</v>
      </c>
      <c r="K263" s="217"/>
      <c r="L263" s="43"/>
      <c r="M263" s="218" t="s">
        <v>1</v>
      </c>
      <c r="N263" s="219" t="s">
        <v>45</v>
      </c>
      <c r="O263" s="90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121</v>
      </c>
      <c r="AT263" s="222" t="s">
        <v>123</v>
      </c>
      <c r="AU263" s="222" t="s">
        <v>90</v>
      </c>
      <c r="AY263" s="16" t="s">
        <v>122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88</v>
      </c>
      <c r="BK263" s="223">
        <f>ROUND(I263*H263,2)</f>
        <v>0</v>
      </c>
      <c r="BL263" s="16" t="s">
        <v>121</v>
      </c>
      <c r="BM263" s="222" t="s">
        <v>350</v>
      </c>
    </row>
    <row r="264" s="2" customFormat="1">
      <c r="A264" s="37"/>
      <c r="B264" s="38"/>
      <c r="C264" s="39"/>
      <c r="D264" s="224" t="s">
        <v>128</v>
      </c>
      <c r="E264" s="39"/>
      <c r="F264" s="225" t="s">
        <v>349</v>
      </c>
      <c r="G264" s="39"/>
      <c r="H264" s="39"/>
      <c r="I264" s="226"/>
      <c r="J264" s="39"/>
      <c r="K264" s="39"/>
      <c r="L264" s="43"/>
      <c r="M264" s="227"/>
      <c r="N264" s="22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128</v>
      </c>
      <c r="AU264" s="16" t="s">
        <v>90</v>
      </c>
    </row>
    <row r="265" s="2" customFormat="1">
      <c r="A265" s="37"/>
      <c r="B265" s="38"/>
      <c r="C265" s="39"/>
      <c r="D265" s="224" t="s">
        <v>130</v>
      </c>
      <c r="E265" s="39"/>
      <c r="F265" s="229" t="s">
        <v>351</v>
      </c>
      <c r="G265" s="39"/>
      <c r="H265" s="39"/>
      <c r="I265" s="226"/>
      <c r="J265" s="39"/>
      <c r="K265" s="39"/>
      <c r="L265" s="43"/>
      <c r="M265" s="227"/>
      <c r="N265" s="228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130</v>
      </c>
      <c r="AU265" s="16" t="s">
        <v>90</v>
      </c>
    </row>
    <row r="266" s="12" customFormat="1">
      <c r="A266" s="12"/>
      <c r="B266" s="230"/>
      <c r="C266" s="231"/>
      <c r="D266" s="224" t="s">
        <v>132</v>
      </c>
      <c r="E266" s="232" t="s">
        <v>1</v>
      </c>
      <c r="F266" s="233" t="s">
        <v>352</v>
      </c>
      <c r="G266" s="231"/>
      <c r="H266" s="234">
        <v>149.5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40" t="s">
        <v>132</v>
      </c>
      <c r="AU266" s="240" t="s">
        <v>90</v>
      </c>
      <c r="AV266" s="12" t="s">
        <v>90</v>
      </c>
      <c r="AW266" s="12" t="s">
        <v>34</v>
      </c>
      <c r="AX266" s="12" t="s">
        <v>88</v>
      </c>
      <c r="AY266" s="240" t="s">
        <v>122</v>
      </c>
    </row>
    <row r="267" s="2" customFormat="1" ht="24.15" customHeight="1">
      <c r="A267" s="37"/>
      <c r="B267" s="38"/>
      <c r="C267" s="210" t="s">
        <v>353</v>
      </c>
      <c r="D267" s="210" t="s">
        <v>123</v>
      </c>
      <c r="E267" s="211" t="s">
        <v>354</v>
      </c>
      <c r="F267" s="212" t="s">
        <v>355</v>
      </c>
      <c r="G267" s="213" t="s">
        <v>200</v>
      </c>
      <c r="H267" s="214">
        <v>119</v>
      </c>
      <c r="I267" s="215"/>
      <c r="J267" s="216">
        <f>ROUND(I267*H267,2)</f>
        <v>0</v>
      </c>
      <c r="K267" s="217"/>
      <c r="L267" s="43"/>
      <c r="M267" s="218" t="s">
        <v>1</v>
      </c>
      <c r="N267" s="219" t="s">
        <v>45</v>
      </c>
      <c r="O267" s="90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121</v>
      </c>
      <c r="AT267" s="222" t="s">
        <v>123</v>
      </c>
      <c r="AU267" s="222" t="s">
        <v>90</v>
      </c>
      <c r="AY267" s="16" t="s">
        <v>122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88</v>
      </c>
      <c r="BK267" s="223">
        <f>ROUND(I267*H267,2)</f>
        <v>0</v>
      </c>
      <c r="BL267" s="16" t="s">
        <v>121</v>
      </c>
      <c r="BM267" s="222" t="s">
        <v>356</v>
      </c>
    </row>
    <row r="268" s="2" customFormat="1">
      <c r="A268" s="37"/>
      <c r="B268" s="38"/>
      <c r="C268" s="39"/>
      <c r="D268" s="224" t="s">
        <v>128</v>
      </c>
      <c r="E268" s="39"/>
      <c r="F268" s="225" t="s">
        <v>355</v>
      </c>
      <c r="G268" s="39"/>
      <c r="H268" s="39"/>
      <c r="I268" s="226"/>
      <c r="J268" s="39"/>
      <c r="K268" s="39"/>
      <c r="L268" s="43"/>
      <c r="M268" s="227"/>
      <c r="N268" s="228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128</v>
      </c>
      <c r="AU268" s="16" t="s">
        <v>90</v>
      </c>
    </row>
    <row r="269" s="2" customFormat="1">
      <c r="A269" s="37"/>
      <c r="B269" s="38"/>
      <c r="C269" s="39"/>
      <c r="D269" s="224" t="s">
        <v>130</v>
      </c>
      <c r="E269" s="39"/>
      <c r="F269" s="229" t="s">
        <v>351</v>
      </c>
      <c r="G269" s="39"/>
      <c r="H269" s="39"/>
      <c r="I269" s="226"/>
      <c r="J269" s="39"/>
      <c r="K269" s="39"/>
      <c r="L269" s="43"/>
      <c r="M269" s="227"/>
      <c r="N269" s="22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130</v>
      </c>
      <c r="AU269" s="16" t="s">
        <v>90</v>
      </c>
    </row>
    <row r="270" s="12" customFormat="1">
      <c r="A270" s="12"/>
      <c r="B270" s="230"/>
      <c r="C270" s="231"/>
      <c r="D270" s="224" t="s">
        <v>132</v>
      </c>
      <c r="E270" s="232" t="s">
        <v>1</v>
      </c>
      <c r="F270" s="233" t="s">
        <v>357</v>
      </c>
      <c r="G270" s="231"/>
      <c r="H270" s="234">
        <v>119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0" t="s">
        <v>132</v>
      </c>
      <c r="AU270" s="240" t="s">
        <v>90</v>
      </c>
      <c r="AV270" s="12" t="s">
        <v>90</v>
      </c>
      <c r="AW270" s="12" t="s">
        <v>34</v>
      </c>
      <c r="AX270" s="12" t="s">
        <v>88</v>
      </c>
      <c r="AY270" s="240" t="s">
        <v>122</v>
      </c>
    </row>
    <row r="271" s="2" customFormat="1" ht="24.15" customHeight="1">
      <c r="A271" s="37"/>
      <c r="B271" s="38"/>
      <c r="C271" s="210" t="s">
        <v>358</v>
      </c>
      <c r="D271" s="210" t="s">
        <v>123</v>
      </c>
      <c r="E271" s="211" t="s">
        <v>359</v>
      </c>
      <c r="F271" s="212" t="s">
        <v>360</v>
      </c>
      <c r="G271" s="213" t="s">
        <v>200</v>
      </c>
      <c r="H271" s="214">
        <v>198</v>
      </c>
      <c r="I271" s="215"/>
      <c r="J271" s="216">
        <f>ROUND(I271*H271,2)</f>
        <v>0</v>
      </c>
      <c r="K271" s="217"/>
      <c r="L271" s="43"/>
      <c r="M271" s="218" t="s">
        <v>1</v>
      </c>
      <c r="N271" s="219" t="s">
        <v>45</v>
      </c>
      <c r="O271" s="90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2" t="s">
        <v>121</v>
      </c>
      <c r="AT271" s="222" t="s">
        <v>123</v>
      </c>
      <c r="AU271" s="222" t="s">
        <v>90</v>
      </c>
      <c r="AY271" s="16" t="s">
        <v>122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6" t="s">
        <v>88</v>
      </c>
      <c r="BK271" s="223">
        <f>ROUND(I271*H271,2)</f>
        <v>0</v>
      </c>
      <c r="BL271" s="16" t="s">
        <v>121</v>
      </c>
      <c r="BM271" s="222" t="s">
        <v>361</v>
      </c>
    </row>
    <row r="272" s="2" customFormat="1">
      <c r="A272" s="37"/>
      <c r="B272" s="38"/>
      <c r="C272" s="39"/>
      <c r="D272" s="224" t="s">
        <v>128</v>
      </c>
      <c r="E272" s="39"/>
      <c r="F272" s="225" t="s">
        <v>360</v>
      </c>
      <c r="G272" s="39"/>
      <c r="H272" s="39"/>
      <c r="I272" s="226"/>
      <c r="J272" s="39"/>
      <c r="K272" s="39"/>
      <c r="L272" s="43"/>
      <c r="M272" s="227"/>
      <c r="N272" s="22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128</v>
      </c>
      <c r="AU272" s="16" t="s">
        <v>90</v>
      </c>
    </row>
    <row r="273" s="2" customFormat="1">
      <c r="A273" s="37"/>
      <c r="B273" s="38"/>
      <c r="C273" s="39"/>
      <c r="D273" s="224" t="s">
        <v>130</v>
      </c>
      <c r="E273" s="39"/>
      <c r="F273" s="229" t="s">
        <v>351</v>
      </c>
      <c r="G273" s="39"/>
      <c r="H273" s="39"/>
      <c r="I273" s="226"/>
      <c r="J273" s="39"/>
      <c r="K273" s="39"/>
      <c r="L273" s="43"/>
      <c r="M273" s="227"/>
      <c r="N273" s="22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130</v>
      </c>
      <c r="AU273" s="16" t="s">
        <v>90</v>
      </c>
    </row>
    <row r="274" s="12" customFormat="1">
      <c r="A274" s="12"/>
      <c r="B274" s="230"/>
      <c r="C274" s="231"/>
      <c r="D274" s="224" t="s">
        <v>132</v>
      </c>
      <c r="E274" s="232" t="s">
        <v>1</v>
      </c>
      <c r="F274" s="233" t="s">
        <v>362</v>
      </c>
      <c r="G274" s="231"/>
      <c r="H274" s="234">
        <v>198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40" t="s">
        <v>132</v>
      </c>
      <c r="AU274" s="240" t="s">
        <v>90</v>
      </c>
      <c r="AV274" s="12" t="s">
        <v>90</v>
      </c>
      <c r="AW274" s="12" t="s">
        <v>34</v>
      </c>
      <c r="AX274" s="12" t="s">
        <v>88</v>
      </c>
      <c r="AY274" s="240" t="s">
        <v>122</v>
      </c>
    </row>
    <row r="275" s="2" customFormat="1" ht="24.15" customHeight="1">
      <c r="A275" s="37"/>
      <c r="B275" s="38"/>
      <c r="C275" s="210" t="s">
        <v>363</v>
      </c>
      <c r="D275" s="210" t="s">
        <v>123</v>
      </c>
      <c r="E275" s="211" t="s">
        <v>364</v>
      </c>
      <c r="F275" s="212" t="s">
        <v>365</v>
      </c>
      <c r="G275" s="213" t="s">
        <v>200</v>
      </c>
      <c r="H275" s="214">
        <v>8</v>
      </c>
      <c r="I275" s="215"/>
      <c r="J275" s="216">
        <f>ROUND(I275*H275,2)</f>
        <v>0</v>
      </c>
      <c r="K275" s="217"/>
      <c r="L275" s="43"/>
      <c r="M275" s="218" t="s">
        <v>1</v>
      </c>
      <c r="N275" s="219" t="s">
        <v>45</v>
      </c>
      <c r="O275" s="90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121</v>
      </c>
      <c r="AT275" s="222" t="s">
        <v>123</v>
      </c>
      <c r="AU275" s="222" t="s">
        <v>90</v>
      </c>
      <c r="AY275" s="16" t="s">
        <v>122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88</v>
      </c>
      <c r="BK275" s="223">
        <f>ROUND(I275*H275,2)</f>
        <v>0</v>
      </c>
      <c r="BL275" s="16" t="s">
        <v>121</v>
      </c>
      <c r="BM275" s="222" t="s">
        <v>366</v>
      </c>
    </row>
    <row r="276" s="2" customFormat="1">
      <c r="A276" s="37"/>
      <c r="B276" s="38"/>
      <c r="C276" s="39"/>
      <c r="D276" s="224" t="s">
        <v>128</v>
      </c>
      <c r="E276" s="39"/>
      <c r="F276" s="225" t="s">
        <v>365</v>
      </c>
      <c r="G276" s="39"/>
      <c r="H276" s="39"/>
      <c r="I276" s="226"/>
      <c r="J276" s="39"/>
      <c r="K276" s="39"/>
      <c r="L276" s="43"/>
      <c r="M276" s="227"/>
      <c r="N276" s="22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128</v>
      </c>
      <c r="AU276" s="16" t="s">
        <v>90</v>
      </c>
    </row>
    <row r="277" s="2" customFormat="1">
      <c r="A277" s="37"/>
      <c r="B277" s="38"/>
      <c r="C277" s="39"/>
      <c r="D277" s="224" t="s">
        <v>130</v>
      </c>
      <c r="E277" s="39"/>
      <c r="F277" s="229" t="s">
        <v>367</v>
      </c>
      <c r="G277" s="39"/>
      <c r="H277" s="39"/>
      <c r="I277" s="226"/>
      <c r="J277" s="39"/>
      <c r="K277" s="39"/>
      <c r="L277" s="43"/>
      <c r="M277" s="227"/>
      <c r="N277" s="228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130</v>
      </c>
      <c r="AU277" s="16" t="s">
        <v>90</v>
      </c>
    </row>
    <row r="278" s="12" customFormat="1">
      <c r="A278" s="12"/>
      <c r="B278" s="230"/>
      <c r="C278" s="231"/>
      <c r="D278" s="224" t="s">
        <v>132</v>
      </c>
      <c r="E278" s="232" t="s">
        <v>1</v>
      </c>
      <c r="F278" s="233" t="s">
        <v>212</v>
      </c>
      <c r="G278" s="231"/>
      <c r="H278" s="234">
        <v>8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0" t="s">
        <v>132</v>
      </c>
      <c r="AU278" s="240" t="s">
        <v>90</v>
      </c>
      <c r="AV278" s="12" t="s">
        <v>90</v>
      </c>
      <c r="AW278" s="12" t="s">
        <v>34</v>
      </c>
      <c r="AX278" s="12" t="s">
        <v>88</v>
      </c>
      <c r="AY278" s="240" t="s">
        <v>122</v>
      </c>
    </row>
    <row r="279" s="11" customFormat="1" ht="22.8" customHeight="1">
      <c r="A279" s="11"/>
      <c r="B279" s="196"/>
      <c r="C279" s="197"/>
      <c r="D279" s="198" t="s">
        <v>79</v>
      </c>
      <c r="E279" s="250" t="s">
        <v>224</v>
      </c>
      <c r="F279" s="250" t="s">
        <v>368</v>
      </c>
      <c r="G279" s="197"/>
      <c r="H279" s="197"/>
      <c r="I279" s="200"/>
      <c r="J279" s="251">
        <f>BK279</f>
        <v>0</v>
      </c>
      <c r="K279" s="197"/>
      <c r="L279" s="202"/>
      <c r="M279" s="203"/>
      <c r="N279" s="204"/>
      <c r="O279" s="204"/>
      <c r="P279" s="205">
        <f>SUM(P280:P307)</f>
        <v>0</v>
      </c>
      <c r="Q279" s="204"/>
      <c r="R279" s="205">
        <f>SUM(R280:R307)</f>
        <v>0</v>
      </c>
      <c r="S279" s="204"/>
      <c r="T279" s="206">
        <f>SUM(T280:T307)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207" t="s">
        <v>88</v>
      </c>
      <c r="AT279" s="208" t="s">
        <v>79</v>
      </c>
      <c r="AU279" s="208" t="s">
        <v>88</v>
      </c>
      <c r="AY279" s="207" t="s">
        <v>122</v>
      </c>
      <c r="BK279" s="209">
        <f>SUM(BK280:BK307)</f>
        <v>0</v>
      </c>
    </row>
    <row r="280" s="2" customFormat="1" ht="24.15" customHeight="1">
      <c r="A280" s="37"/>
      <c r="B280" s="38"/>
      <c r="C280" s="210" t="s">
        <v>369</v>
      </c>
      <c r="D280" s="210" t="s">
        <v>123</v>
      </c>
      <c r="E280" s="211" t="s">
        <v>370</v>
      </c>
      <c r="F280" s="212" t="s">
        <v>371</v>
      </c>
      <c r="G280" s="213" t="s">
        <v>252</v>
      </c>
      <c r="H280" s="214">
        <v>1</v>
      </c>
      <c r="I280" s="215"/>
      <c r="J280" s="216">
        <f>ROUND(I280*H280,2)</f>
        <v>0</v>
      </c>
      <c r="K280" s="217"/>
      <c r="L280" s="43"/>
      <c r="M280" s="218" t="s">
        <v>1</v>
      </c>
      <c r="N280" s="219" t="s">
        <v>45</v>
      </c>
      <c r="O280" s="90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121</v>
      </c>
      <c r="AT280" s="222" t="s">
        <v>123</v>
      </c>
      <c r="AU280" s="222" t="s">
        <v>90</v>
      </c>
      <c r="AY280" s="16" t="s">
        <v>122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88</v>
      </c>
      <c r="BK280" s="223">
        <f>ROUND(I280*H280,2)</f>
        <v>0</v>
      </c>
      <c r="BL280" s="16" t="s">
        <v>121</v>
      </c>
      <c r="BM280" s="222" t="s">
        <v>372</v>
      </c>
    </row>
    <row r="281" s="2" customFormat="1">
      <c r="A281" s="37"/>
      <c r="B281" s="38"/>
      <c r="C281" s="39"/>
      <c r="D281" s="224" t="s">
        <v>128</v>
      </c>
      <c r="E281" s="39"/>
      <c r="F281" s="225" t="s">
        <v>371</v>
      </c>
      <c r="G281" s="39"/>
      <c r="H281" s="39"/>
      <c r="I281" s="226"/>
      <c r="J281" s="39"/>
      <c r="K281" s="39"/>
      <c r="L281" s="43"/>
      <c r="M281" s="227"/>
      <c r="N281" s="228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128</v>
      </c>
      <c r="AU281" s="16" t="s">
        <v>90</v>
      </c>
    </row>
    <row r="282" s="2" customFormat="1">
      <c r="A282" s="37"/>
      <c r="B282" s="38"/>
      <c r="C282" s="39"/>
      <c r="D282" s="224" t="s">
        <v>130</v>
      </c>
      <c r="E282" s="39"/>
      <c r="F282" s="229" t="s">
        <v>373</v>
      </c>
      <c r="G282" s="39"/>
      <c r="H282" s="39"/>
      <c r="I282" s="226"/>
      <c r="J282" s="39"/>
      <c r="K282" s="39"/>
      <c r="L282" s="43"/>
      <c r="M282" s="227"/>
      <c r="N282" s="22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130</v>
      </c>
      <c r="AU282" s="16" t="s">
        <v>90</v>
      </c>
    </row>
    <row r="283" s="12" customFormat="1">
      <c r="A283" s="12"/>
      <c r="B283" s="230"/>
      <c r="C283" s="231"/>
      <c r="D283" s="224" t="s">
        <v>132</v>
      </c>
      <c r="E283" s="232" t="s">
        <v>1</v>
      </c>
      <c r="F283" s="233" t="s">
        <v>374</v>
      </c>
      <c r="G283" s="231"/>
      <c r="H283" s="234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40" t="s">
        <v>132</v>
      </c>
      <c r="AU283" s="240" t="s">
        <v>90</v>
      </c>
      <c r="AV283" s="12" t="s">
        <v>90</v>
      </c>
      <c r="AW283" s="12" t="s">
        <v>34</v>
      </c>
      <c r="AX283" s="12" t="s">
        <v>88</v>
      </c>
      <c r="AY283" s="240" t="s">
        <v>122</v>
      </c>
    </row>
    <row r="284" s="2" customFormat="1" ht="24.15" customHeight="1">
      <c r="A284" s="37"/>
      <c r="B284" s="38"/>
      <c r="C284" s="210" t="s">
        <v>375</v>
      </c>
      <c r="D284" s="210" t="s">
        <v>123</v>
      </c>
      <c r="E284" s="211" t="s">
        <v>376</v>
      </c>
      <c r="F284" s="212" t="s">
        <v>377</v>
      </c>
      <c r="G284" s="213" t="s">
        <v>252</v>
      </c>
      <c r="H284" s="214">
        <v>1</v>
      </c>
      <c r="I284" s="215"/>
      <c r="J284" s="216">
        <f>ROUND(I284*H284,2)</f>
        <v>0</v>
      </c>
      <c r="K284" s="217"/>
      <c r="L284" s="43"/>
      <c r="M284" s="218" t="s">
        <v>1</v>
      </c>
      <c r="N284" s="219" t="s">
        <v>45</v>
      </c>
      <c r="O284" s="90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121</v>
      </c>
      <c r="AT284" s="222" t="s">
        <v>123</v>
      </c>
      <c r="AU284" s="222" t="s">
        <v>90</v>
      </c>
      <c r="AY284" s="16" t="s">
        <v>122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88</v>
      </c>
      <c r="BK284" s="223">
        <f>ROUND(I284*H284,2)</f>
        <v>0</v>
      </c>
      <c r="BL284" s="16" t="s">
        <v>121</v>
      </c>
      <c r="BM284" s="222" t="s">
        <v>378</v>
      </c>
    </row>
    <row r="285" s="2" customFormat="1">
      <c r="A285" s="37"/>
      <c r="B285" s="38"/>
      <c r="C285" s="39"/>
      <c r="D285" s="224" t="s">
        <v>128</v>
      </c>
      <c r="E285" s="39"/>
      <c r="F285" s="225" t="s">
        <v>377</v>
      </c>
      <c r="G285" s="39"/>
      <c r="H285" s="39"/>
      <c r="I285" s="226"/>
      <c r="J285" s="39"/>
      <c r="K285" s="39"/>
      <c r="L285" s="43"/>
      <c r="M285" s="227"/>
      <c r="N285" s="228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128</v>
      </c>
      <c r="AU285" s="16" t="s">
        <v>90</v>
      </c>
    </row>
    <row r="286" s="2" customFormat="1">
      <c r="A286" s="37"/>
      <c r="B286" s="38"/>
      <c r="C286" s="39"/>
      <c r="D286" s="224" t="s">
        <v>130</v>
      </c>
      <c r="E286" s="39"/>
      <c r="F286" s="229" t="s">
        <v>379</v>
      </c>
      <c r="G286" s="39"/>
      <c r="H286" s="39"/>
      <c r="I286" s="226"/>
      <c r="J286" s="39"/>
      <c r="K286" s="39"/>
      <c r="L286" s="43"/>
      <c r="M286" s="227"/>
      <c r="N286" s="22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130</v>
      </c>
      <c r="AU286" s="16" t="s">
        <v>90</v>
      </c>
    </row>
    <row r="287" s="12" customFormat="1">
      <c r="A287" s="12"/>
      <c r="B287" s="230"/>
      <c r="C287" s="231"/>
      <c r="D287" s="224" t="s">
        <v>132</v>
      </c>
      <c r="E287" s="232" t="s">
        <v>1</v>
      </c>
      <c r="F287" s="233" t="s">
        <v>374</v>
      </c>
      <c r="G287" s="231"/>
      <c r="H287" s="234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0" t="s">
        <v>132</v>
      </c>
      <c r="AU287" s="240" t="s">
        <v>90</v>
      </c>
      <c r="AV287" s="12" t="s">
        <v>90</v>
      </c>
      <c r="AW287" s="12" t="s">
        <v>34</v>
      </c>
      <c r="AX287" s="12" t="s">
        <v>88</v>
      </c>
      <c r="AY287" s="240" t="s">
        <v>122</v>
      </c>
    </row>
    <row r="288" s="2" customFormat="1" ht="37.8" customHeight="1">
      <c r="A288" s="37"/>
      <c r="B288" s="38"/>
      <c r="C288" s="210" t="s">
        <v>380</v>
      </c>
      <c r="D288" s="210" t="s">
        <v>123</v>
      </c>
      <c r="E288" s="211" t="s">
        <v>381</v>
      </c>
      <c r="F288" s="212" t="s">
        <v>382</v>
      </c>
      <c r="G288" s="213" t="s">
        <v>252</v>
      </c>
      <c r="H288" s="214">
        <v>1</v>
      </c>
      <c r="I288" s="215"/>
      <c r="J288" s="216">
        <f>ROUND(I288*H288,2)</f>
        <v>0</v>
      </c>
      <c r="K288" s="217"/>
      <c r="L288" s="43"/>
      <c r="M288" s="218" t="s">
        <v>1</v>
      </c>
      <c r="N288" s="219" t="s">
        <v>45</v>
      </c>
      <c r="O288" s="90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2" t="s">
        <v>121</v>
      </c>
      <c r="AT288" s="222" t="s">
        <v>123</v>
      </c>
      <c r="AU288" s="222" t="s">
        <v>90</v>
      </c>
      <c r="AY288" s="16" t="s">
        <v>122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6" t="s">
        <v>88</v>
      </c>
      <c r="BK288" s="223">
        <f>ROUND(I288*H288,2)</f>
        <v>0</v>
      </c>
      <c r="BL288" s="16" t="s">
        <v>121</v>
      </c>
      <c r="BM288" s="222" t="s">
        <v>383</v>
      </c>
    </row>
    <row r="289" s="2" customFormat="1">
      <c r="A289" s="37"/>
      <c r="B289" s="38"/>
      <c r="C289" s="39"/>
      <c r="D289" s="224" t="s">
        <v>128</v>
      </c>
      <c r="E289" s="39"/>
      <c r="F289" s="225" t="s">
        <v>382</v>
      </c>
      <c r="G289" s="39"/>
      <c r="H289" s="39"/>
      <c r="I289" s="226"/>
      <c r="J289" s="39"/>
      <c r="K289" s="39"/>
      <c r="L289" s="43"/>
      <c r="M289" s="227"/>
      <c r="N289" s="228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128</v>
      </c>
      <c r="AU289" s="16" t="s">
        <v>90</v>
      </c>
    </row>
    <row r="290" s="2" customFormat="1">
      <c r="A290" s="37"/>
      <c r="B290" s="38"/>
      <c r="C290" s="39"/>
      <c r="D290" s="224" t="s">
        <v>130</v>
      </c>
      <c r="E290" s="39"/>
      <c r="F290" s="229" t="s">
        <v>384</v>
      </c>
      <c r="G290" s="39"/>
      <c r="H290" s="39"/>
      <c r="I290" s="226"/>
      <c r="J290" s="39"/>
      <c r="K290" s="39"/>
      <c r="L290" s="43"/>
      <c r="M290" s="227"/>
      <c r="N290" s="228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130</v>
      </c>
      <c r="AU290" s="16" t="s">
        <v>90</v>
      </c>
    </row>
    <row r="291" s="12" customFormat="1">
      <c r="A291" s="12"/>
      <c r="B291" s="230"/>
      <c r="C291" s="231"/>
      <c r="D291" s="224" t="s">
        <v>132</v>
      </c>
      <c r="E291" s="232" t="s">
        <v>1</v>
      </c>
      <c r="F291" s="233" t="s">
        <v>374</v>
      </c>
      <c r="G291" s="231"/>
      <c r="H291" s="234">
        <v>1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40" t="s">
        <v>132</v>
      </c>
      <c r="AU291" s="240" t="s">
        <v>90</v>
      </c>
      <c r="AV291" s="12" t="s">
        <v>90</v>
      </c>
      <c r="AW291" s="12" t="s">
        <v>34</v>
      </c>
      <c r="AX291" s="12" t="s">
        <v>88</v>
      </c>
      <c r="AY291" s="240" t="s">
        <v>122</v>
      </c>
    </row>
    <row r="292" s="2" customFormat="1" ht="16.5" customHeight="1">
      <c r="A292" s="37"/>
      <c r="B292" s="38"/>
      <c r="C292" s="210" t="s">
        <v>385</v>
      </c>
      <c r="D292" s="210" t="s">
        <v>123</v>
      </c>
      <c r="E292" s="211" t="s">
        <v>386</v>
      </c>
      <c r="F292" s="212" t="s">
        <v>387</v>
      </c>
      <c r="G292" s="213" t="s">
        <v>252</v>
      </c>
      <c r="H292" s="214">
        <v>4</v>
      </c>
      <c r="I292" s="215"/>
      <c r="J292" s="216">
        <f>ROUND(I292*H292,2)</f>
        <v>0</v>
      </c>
      <c r="K292" s="217"/>
      <c r="L292" s="43"/>
      <c r="M292" s="218" t="s">
        <v>1</v>
      </c>
      <c r="N292" s="219" t="s">
        <v>45</v>
      </c>
      <c r="O292" s="90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2" t="s">
        <v>121</v>
      </c>
      <c r="AT292" s="222" t="s">
        <v>123</v>
      </c>
      <c r="AU292" s="222" t="s">
        <v>90</v>
      </c>
      <c r="AY292" s="16" t="s">
        <v>122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6" t="s">
        <v>88</v>
      </c>
      <c r="BK292" s="223">
        <f>ROUND(I292*H292,2)</f>
        <v>0</v>
      </c>
      <c r="BL292" s="16" t="s">
        <v>121</v>
      </c>
      <c r="BM292" s="222" t="s">
        <v>388</v>
      </c>
    </row>
    <row r="293" s="2" customFormat="1">
      <c r="A293" s="37"/>
      <c r="B293" s="38"/>
      <c r="C293" s="39"/>
      <c r="D293" s="224" t="s">
        <v>128</v>
      </c>
      <c r="E293" s="39"/>
      <c r="F293" s="225" t="s">
        <v>387</v>
      </c>
      <c r="G293" s="39"/>
      <c r="H293" s="39"/>
      <c r="I293" s="226"/>
      <c r="J293" s="39"/>
      <c r="K293" s="39"/>
      <c r="L293" s="43"/>
      <c r="M293" s="227"/>
      <c r="N293" s="228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128</v>
      </c>
      <c r="AU293" s="16" t="s">
        <v>90</v>
      </c>
    </row>
    <row r="294" s="2" customFormat="1">
      <c r="A294" s="37"/>
      <c r="B294" s="38"/>
      <c r="C294" s="39"/>
      <c r="D294" s="224" t="s">
        <v>130</v>
      </c>
      <c r="E294" s="39"/>
      <c r="F294" s="229" t="s">
        <v>389</v>
      </c>
      <c r="G294" s="39"/>
      <c r="H294" s="39"/>
      <c r="I294" s="226"/>
      <c r="J294" s="39"/>
      <c r="K294" s="39"/>
      <c r="L294" s="43"/>
      <c r="M294" s="227"/>
      <c r="N294" s="228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130</v>
      </c>
      <c r="AU294" s="16" t="s">
        <v>90</v>
      </c>
    </row>
    <row r="295" s="12" customFormat="1">
      <c r="A295" s="12"/>
      <c r="B295" s="230"/>
      <c r="C295" s="231"/>
      <c r="D295" s="224" t="s">
        <v>132</v>
      </c>
      <c r="E295" s="232" t="s">
        <v>1</v>
      </c>
      <c r="F295" s="233" t="s">
        <v>390</v>
      </c>
      <c r="G295" s="231"/>
      <c r="H295" s="234">
        <v>4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0" t="s">
        <v>132</v>
      </c>
      <c r="AU295" s="240" t="s">
        <v>90</v>
      </c>
      <c r="AV295" s="12" t="s">
        <v>90</v>
      </c>
      <c r="AW295" s="12" t="s">
        <v>34</v>
      </c>
      <c r="AX295" s="12" t="s">
        <v>88</v>
      </c>
      <c r="AY295" s="240" t="s">
        <v>122</v>
      </c>
    </row>
    <row r="296" s="2" customFormat="1" ht="16.5" customHeight="1">
      <c r="A296" s="37"/>
      <c r="B296" s="38"/>
      <c r="C296" s="210" t="s">
        <v>391</v>
      </c>
      <c r="D296" s="210" t="s">
        <v>123</v>
      </c>
      <c r="E296" s="211" t="s">
        <v>392</v>
      </c>
      <c r="F296" s="212" t="s">
        <v>393</v>
      </c>
      <c r="G296" s="213" t="s">
        <v>252</v>
      </c>
      <c r="H296" s="214">
        <v>4</v>
      </c>
      <c r="I296" s="215"/>
      <c r="J296" s="216">
        <f>ROUND(I296*H296,2)</f>
        <v>0</v>
      </c>
      <c r="K296" s="217"/>
      <c r="L296" s="43"/>
      <c r="M296" s="218" t="s">
        <v>1</v>
      </c>
      <c r="N296" s="219" t="s">
        <v>45</v>
      </c>
      <c r="O296" s="90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2" t="s">
        <v>121</v>
      </c>
      <c r="AT296" s="222" t="s">
        <v>123</v>
      </c>
      <c r="AU296" s="222" t="s">
        <v>90</v>
      </c>
      <c r="AY296" s="16" t="s">
        <v>122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88</v>
      </c>
      <c r="BK296" s="223">
        <f>ROUND(I296*H296,2)</f>
        <v>0</v>
      </c>
      <c r="BL296" s="16" t="s">
        <v>121</v>
      </c>
      <c r="BM296" s="222" t="s">
        <v>394</v>
      </c>
    </row>
    <row r="297" s="2" customFormat="1">
      <c r="A297" s="37"/>
      <c r="B297" s="38"/>
      <c r="C297" s="39"/>
      <c r="D297" s="224" t="s">
        <v>128</v>
      </c>
      <c r="E297" s="39"/>
      <c r="F297" s="225" t="s">
        <v>393</v>
      </c>
      <c r="G297" s="39"/>
      <c r="H297" s="39"/>
      <c r="I297" s="226"/>
      <c r="J297" s="39"/>
      <c r="K297" s="39"/>
      <c r="L297" s="43"/>
      <c r="M297" s="227"/>
      <c r="N297" s="228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128</v>
      </c>
      <c r="AU297" s="16" t="s">
        <v>90</v>
      </c>
    </row>
    <row r="298" s="2" customFormat="1">
      <c r="A298" s="37"/>
      <c r="B298" s="38"/>
      <c r="C298" s="39"/>
      <c r="D298" s="224" t="s">
        <v>130</v>
      </c>
      <c r="E298" s="39"/>
      <c r="F298" s="229" t="s">
        <v>389</v>
      </c>
      <c r="G298" s="39"/>
      <c r="H298" s="39"/>
      <c r="I298" s="226"/>
      <c r="J298" s="39"/>
      <c r="K298" s="39"/>
      <c r="L298" s="43"/>
      <c r="M298" s="227"/>
      <c r="N298" s="228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130</v>
      </c>
      <c r="AU298" s="16" t="s">
        <v>90</v>
      </c>
    </row>
    <row r="299" s="12" customFormat="1">
      <c r="A299" s="12"/>
      <c r="B299" s="230"/>
      <c r="C299" s="231"/>
      <c r="D299" s="224" t="s">
        <v>132</v>
      </c>
      <c r="E299" s="232" t="s">
        <v>1</v>
      </c>
      <c r="F299" s="233" t="s">
        <v>395</v>
      </c>
      <c r="G299" s="231"/>
      <c r="H299" s="234">
        <v>4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40" t="s">
        <v>132</v>
      </c>
      <c r="AU299" s="240" t="s">
        <v>90</v>
      </c>
      <c r="AV299" s="12" t="s">
        <v>90</v>
      </c>
      <c r="AW299" s="12" t="s">
        <v>34</v>
      </c>
      <c r="AX299" s="12" t="s">
        <v>88</v>
      </c>
      <c r="AY299" s="240" t="s">
        <v>122</v>
      </c>
    </row>
    <row r="300" s="2" customFormat="1" ht="16.5" customHeight="1">
      <c r="A300" s="37"/>
      <c r="B300" s="38"/>
      <c r="C300" s="210" t="s">
        <v>396</v>
      </c>
      <c r="D300" s="210" t="s">
        <v>123</v>
      </c>
      <c r="E300" s="211" t="s">
        <v>397</v>
      </c>
      <c r="F300" s="212" t="s">
        <v>398</v>
      </c>
      <c r="G300" s="213" t="s">
        <v>252</v>
      </c>
      <c r="H300" s="214">
        <v>2</v>
      </c>
      <c r="I300" s="215"/>
      <c r="J300" s="216">
        <f>ROUND(I300*H300,2)</f>
        <v>0</v>
      </c>
      <c r="K300" s="217"/>
      <c r="L300" s="43"/>
      <c r="M300" s="218" t="s">
        <v>1</v>
      </c>
      <c r="N300" s="219" t="s">
        <v>45</v>
      </c>
      <c r="O300" s="90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2" t="s">
        <v>121</v>
      </c>
      <c r="AT300" s="222" t="s">
        <v>123</v>
      </c>
      <c r="AU300" s="222" t="s">
        <v>90</v>
      </c>
      <c r="AY300" s="16" t="s">
        <v>122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6" t="s">
        <v>88</v>
      </c>
      <c r="BK300" s="223">
        <f>ROUND(I300*H300,2)</f>
        <v>0</v>
      </c>
      <c r="BL300" s="16" t="s">
        <v>121</v>
      </c>
      <c r="BM300" s="222" t="s">
        <v>399</v>
      </c>
    </row>
    <row r="301" s="2" customFormat="1">
      <c r="A301" s="37"/>
      <c r="B301" s="38"/>
      <c r="C301" s="39"/>
      <c r="D301" s="224" t="s">
        <v>128</v>
      </c>
      <c r="E301" s="39"/>
      <c r="F301" s="225" t="s">
        <v>398</v>
      </c>
      <c r="G301" s="39"/>
      <c r="H301" s="39"/>
      <c r="I301" s="226"/>
      <c r="J301" s="39"/>
      <c r="K301" s="39"/>
      <c r="L301" s="43"/>
      <c r="M301" s="227"/>
      <c r="N301" s="228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128</v>
      </c>
      <c r="AU301" s="16" t="s">
        <v>90</v>
      </c>
    </row>
    <row r="302" s="2" customFormat="1">
      <c r="A302" s="37"/>
      <c r="B302" s="38"/>
      <c r="C302" s="39"/>
      <c r="D302" s="224" t="s">
        <v>130</v>
      </c>
      <c r="E302" s="39"/>
      <c r="F302" s="229" t="s">
        <v>389</v>
      </c>
      <c r="G302" s="39"/>
      <c r="H302" s="39"/>
      <c r="I302" s="226"/>
      <c r="J302" s="39"/>
      <c r="K302" s="39"/>
      <c r="L302" s="43"/>
      <c r="M302" s="227"/>
      <c r="N302" s="228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130</v>
      </c>
      <c r="AU302" s="16" t="s">
        <v>90</v>
      </c>
    </row>
    <row r="303" s="12" customFormat="1">
      <c r="A303" s="12"/>
      <c r="B303" s="230"/>
      <c r="C303" s="231"/>
      <c r="D303" s="224" t="s">
        <v>132</v>
      </c>
      <c r="E303" s="232" t="s">
        <v>1</v>
      </c>
      <c r="F303" s="233" t="s">
        <v>400</v>
      </c>
      <c r="G303" s="231"/>
      <c r="H303" s="234">
        <v>2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0" t="s">
        <v>132</v>
      </c>
      <c r="AU303" s="240" t="s">
        <v>90</v>
      </c>
      <c r="AV303" s="12" t="s">
        <v>90</v>
      </c>
      <c r="AW303" s="12" t="s">
        <v>34</v>
      </c>
      <c r="AX303" s="12" t="s">
        <v>88</v>
      </c>
      <c r="AY303" s="240" t="s">
        <v>122</v>
      </c>
    </row>
    <row r="304" s="2" customFormat="1" ht="16.5" customHeight="1">
      <c r="A304" s="37"/>
      <c r="B304" s="38"/>
      <c r="C304" s="210" t="s">
        <v>401</v>
      </c>
      <c r="D304" s="210" t="s">
        <v>123</v>
      </c>
      <c r="E304" s="211" t="s">
        <v>402</v>
      </c>
      <c r="F304" s="212" t="s">
        <v>403</v>
      </c>
      <c r="G304" s="213" t="s">
        <v>252</v>
      </c>
      <c r="H304" s="214">
        <v>1</v>
      </c>
      <c r="I304" s="215"/>
      <c r="J304" s="216">
        <f>ROUND(I304*H304,2)</f>
        <v>0</v>
      </c>
      <c r="K304" s="217"/>
      <c r="L304" s="43"/>
      <c r="M304" s="218" t="s">
        <v>1</v>
      </c>
      <c r="N304" s="219" t="s">
        <v>45</v>
      </c>
      <c r="O304" s="90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2" t="s">
        <v>121</v>
      </c>
      <c r="AT304" s="222" t="s">
        <v>123</v>
      </c>
      <c r="AU304" s="222" t="s">
        <v>90</v>
      </c>
      <c r="AY304" s="16" t="s">
        <v>122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6" t="s">
        <v>88</v>
      </c>
      <c r="BK304" s="223">
        <f>ROUND(I304*H304,2)</f>
        <v>0</v>
      </c>
      <c r="BL304" s="16" t="s">
        <v>121</v>
      </c>
      <c r="BM304" s="222" t="s">
        <v>404</v>
      </c>
    </row>
    <row r="305" s="2" customFormat="1">
      <c r="A305" s="37"/>
      <c r="B305" s="38"/>
      <c r="C305" s="39"/>
      <c r="D305" s="224" t="s">
        <v>128</v>
      </c>
      <c r="E305" s="39"/>
      <c r="F305" s="225" t="s">
        <v>403</v>
      </c>
      <c r="G305" s="39"/>
      <c r="H305" s="39"/>
      <c r="I305" s="226"/>
      <c r="J305" s="39"/>
      <c r="K305" s="39"/>
      <c r="L305" s="43"/>
      <c r="M305" s="227"/>
      <c r="N305" s="228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128</v>
      </c>
      <c r="AU305" s="16" t="s">
        <v>90</v>
      </c>
    </row>
    <row r="306" s="2" customFormat="1">
      <c r="A306" s="37"/>
      <c r="B306" s="38"/>
      <c r="C306" s="39"/>
      <c r="D306" s="224" t="s">
        <v>130</v>
      </c>
      <c r="E306" s="39"/>
      <c r="F306" s="229" t="s">
        <v>405</v>
      </c>
      <c r="G306" s="39"/>
      <c r="H306" s="39"/>
      <c r="I306" s="226"/>
      <c r="J306" s="39"/>
      <c r="K306" s="39"/>
      <c r="L306" s="43"/>
      <c r="M306" s="227"/>
      <c r="N306" s="228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130</v>
      </c>
      <c r="AU306" s="16" t="s">
        <v>90</v>
      </c>
    </row>
    <row r="307" s="12" customFormat="1">
      <c r="A307" s="12"/>
      <c r="B307" s="230"/>
      <c r="C307" s="231"/>
      <c r="D307" s="224" t="s">
        <v>132</v>
      </c>
      <c r="E307" s="232" t="s">
        <v>1</v>
      </c>
      <c r="F307" s="233" t="s">
        <v>406</v>
      </c>
      <c r="G307" s="231"/>
      <c r="H307" s="234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40" t="s">
        <v>132</v>
      </c>
      <c r="AU307" s="240" t="s">
        <v>90</v>
      </c>
      <c r="AV307" s="12" t="s">
        <v>90</v>
      </c>
      <c r="AW307" s="12" t="s">
        <v>34</v>
      </c>
      <c r="AX307" s="12" t="s">
        <v>88</v>
      </c>
      <c r="AY307" s="240" t="s">
        <v>122</v>
      </c>
    </row>
    <row r="308" s="11" customFormat="1" ht="25.92" customHeight="1">
      <c r="A308" s="11"/>
      <c r="B308" s="196"/>
      <c r="C308" s="197"/>
      <c r="D308" s="198" t="s">
        <v>79</v>
      </c>
      <c r="E308" s="199" t="s">
        <v>407</v>
      </c>
      <c r="F308" s="199" t="s">
        <v>408</v>
      </c>
      <c r="G308" s="197"/>
      <c r="H308" s="197"/>
      <c r="I308" s="200"/>
      <c r="J308" s="201">
        <f>BK308</f>
        <v>0</v>
      </c>
      <c r="K308" s="197"/>
      <c r="L308" s="202"/>
      <c r="M308" s="203"/>
      <c r="N308" s="204"/>
      <c r="O308" s="204"/>
      <c r="P308" s="205">
        <f>P309</f>
        <v>0</v>
      </c>
      <c r="Q308" s="204"/>
      <c r="R308" s="205">
        <f>R309</f>
        <v>0</v>
      </c>
      <c r="S308" s="204"/>
      <c r="T308" s="206">
        <f>T309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07" t="s">
        <v>90</v>
      </c>
      <c r="AT308" s="208" t="s">
        <v>79</v>
      </c>
      <c r="AU308" s="208" t="s">
        <v>80</v>
      </c>
      <c r="AY308" s="207" t="s">
        <v>122</v>
      </c>
      <c r="BK308" s="209">
        <f>BK309</f>
        <v>0</v>
      </c>
    </row>
    <row r="309" s="11" customFormat="1" ht="22.8" customHeight="1">
      <c r="A309" s="11"/>
      <c r="B309" s="196"/>
      <c r="C309" s="197"/>
      <c r="D309" s="198" t="s">
        <v>79</v>
      </c>
      <c r="E309" s="250" t="s">
        <v>409</v>
      </c>
      <c r="F309" s="250" t="s">
        <v>410</v>
      </c>
      <c r="G309" s="197"/>
      <c r="H309" s="197"/>
      <c r="I309" s="200"/>
      <c r="J309" s="251">
        <f>BK309</f>
        <v>0</v>
      </c>
      <c r="K309" s="197"/>
      <c r="L309" s="202"/>
      <c r="M309" s="203"/>
      <c r="N309" s="204"/>
      <c r="O309" s="204"/>
      <c r="P309" s="205">
        <f>SUM(P310:P313)</f>
        <v>0</v>
      </c>
      <c r="Q309" s="204"/>
      <c r="R309" s="205">
        <f>SUM(R310:R313)</f>
        <v>0</v>
      </c>
      <c r="S309" s="204"/>
      <c r="T309" s="206">
        <f>SUM(T310:T313)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207" t="s">
        <v>90</v>
      </c>
      <c r="AT309" s="208" t="s">
        <v>79</v>
      </c>
      <c r="AU309" s="208" t="s">
        <v>88</v>
      </c>
      <c r="AY309" s="207" t="s">
        <v>122</v>
      </c>
      <c r="BK309" s="209">
        <f>SUM(BK310:BK313)</f>
        <v>0</v>
      </c>
    </row>
    <row r="310" s="2" customFormat="1" ht="16.5" customHeight="1">
      <c r="A310" s="37"/>
      <c r="B310" s="38"/>
      <c r="C310" s="210" t="s">
        <v>411</v>
      </c>
      <c r="D310" s="210" t="s">
        <v>123</v>
      </c>
      <c r="E310" s="211" t="s">
        <v>412</v>
      </c>
      <c r="F310" s="212" t="s">
        <v>413</v>
      </c>
      <c r="G310" s="213" t="s">
        <v>238</v>
      </c>
      <c r="H310" s="214">
        <v>7</v>
      </c>
      <c r="I310" s="215"/>
      <c r="J310" s="216">
        <f>ROUND(I310*H310,2)</f>
        <v>0</v>
      </c>
      <c r="K310" s="217"/>
      <c r="L310" s="43"/>
      <c r="M310" s="218" t="s">
        <v>1</v>
      </c>
      <c r="N310" s="219" t="s">
        <v>45</v>
      </c>
      <c r="O310" s="90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2" t="s">
        <v>269</v>
      </c>
      <c r="AT310" s="222" t="s">
        <v>123</v>
      </c>
      <c r="AU310" s="222" t="s">
        <v>90</v>
      </c>
      <c r="AY310" s="16" t="s">
        <v>122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6" t="s">
        <v>88</v>
      </c>
      <c r="BK310" s="223">
        <f>ROUND(I310*H310,2)</f>
        <v>0</v>
      </c>
      <c r="BL310" s="16" t="s">
        <v>269</v>
      </c>
      <c r="BM310" s="222" t="s">
        <v>414</v>
      </c>
    </row>
    <row r="311" s="2" customFormat="1">
      <c r="A311" s="37"/>
      <c r="B311" s="38"/>
      <c r="C311" s="39"/>
      <c r="D311" s="224" t="s">
        <v>128</v>
      </c>
      <c r="E311" s="39"/>
      <c r="F311" s="225" t="s">
        <v>413</v>
      </c>
      <c r="G311" s="39"/>
      <c r="H311" s="39"/>
      <c r="I311" s="226"/>
      <c r="J311" s="39"/>
      <c r="K311" s="39"/>
      <c r="L311" s="43"/>
      <c r="M311" s="227"/>
      <c r="N311" s="228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128</v>
      </c>
      <c r="AU311" s="16" t="s">
        <v>90</v>
      </c>
    </row>
    <row r="312" s="2" customFormat="1">
      <c r="A312" s="37"/>
      <c r="B312" s="38"/>
      <c r="C312" s="39"/>
      <c r="D312" s="224" t="s">
        <v>130</v>
      </c>
      <c r="E312" s="39"/>
      <c r="F312" s="229" t="s">
        <v>415</v>
      </c>
      <c r="G312" s="39"/>
      <c r="H312" s="39"/>
      <c r="I312" s="226"/>
      <c r="J312" s="39"/>
      <c r="K312" s="39"/>
      <c r="L312" s="43"/>
      <c r="M312" s="227"/>
      <c r="N312" s="228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130</v>
      </c>
      <c r="AU312" s="16" t="s">
        <v>90</v>
      </c>
    </row>
    <row r="313" s="12" customFormat="1">
      <c r="A313" s="12"/>
      <c r="B313" s="230"/>
      <c r="C313" s="231"/>
      <c r="D313" s="224" t="s">
        <v>132</v>
      </c>
      <c r="E313" s="232" t="s">
        <v>1</v>
      </c>
      <c r="F313" s="233" t="s">
        <v>416</v>
      </c>
      <c r="G313" s="231"/>
      <c r="H313" s="234">
        <v>7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40" t="s">
        <v>132</v>
      </c>
      <c r="AU313" s="240" t="s">
        <v>90</v>
      </c>
      <c r="AV313" s="12" t="s">
        <v>90</v>
      </c>
      <c r="AW313" s="12" t="s">
        <v>34</v>
      </c>
      <c r="AX313" s="12" t="s">
        <v>88</v>
      </c>
      <c r="AY313" s="240" t="s">
        <v>122</v>
      </c>
    </row>
    <row r="314" s="11" customFormat="1" ht="25.92" customHeight="1">
      <c r="A314" s="11"/>
      <c r="B314" s="196"/>
      <c r="C314" s="197"/>
      <c r="D314" s="198" t="s">
        <v>79</v>
      </c>
      <c r="E314" s="199" t="s">
        <v>119</v>
      </c>
      <c r="F314" s="199" t="s">
        <v>120</v>
      </c>
      <c r="G314" s="197"/>
      <c r="H314" s="197"/>
      <c r="I314" s="200"/>
      <c r="J314" s="201">
        <f>BK314</f>
        <v>0</v>
      </c>
      <c r="K314" s="197"/>
      <c r="L314" s="202"/>
      <c r="M314" s="203"/>
      <c r="N314" s="204"/>
      <c r="O314" s="204"/>
      <c r="P314" s="205">
        <f>SUM(P315:P327)</f>
        <v>0</v>
      </c>
      <c r="Q314" s="204"/>
      <c r="R314" s="205">
        <f>SUM(R315:R327)</f>
        <v>0</v>
      </c>
      <c r="S314" s="204"/>
      <c r="T314" s="206">
        <f>SUM(T315:T327)</f>
        <v>0</v>
      </c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R314" s="207" t="s">
        <v>121</v>
      </c>
      <c r="AT314" s="208" t="s">
        <v>79</v>
      </c>
      <c r="AU314" s="208" t="s">
        <v>80</v>
      </c>
      <c r="AY314" s="207" t="s">
        <v>122</v>
      </c>
      <c r="BK314" s="209">
        <f>SUM(BK315:BK327)</f>
        <v>0</v>
      </c>
    </row>
    <row r="315" s="2" customFormat="1" ht="21.75" customHeight="1">
      <c r="A315" s="37"/>
      <c r="B315" s="38"/>
      <c r="C315" s="210" t="s">
        <v>417</v>
      </c>
      <c r="D315" s="210" t="s">
        <v>123</v>
      </c>
      <c r="E315" s="211" t="s">
        <v>418</v>
      </c>
      <c r="F315" s="212" t="s">
        <v>419</v>
      </c>
      <c r="G315" s="213" t="s">
        <v>420</v>
      </c>
      <c r="H315" s="214">
        <v>8.8130000000000006</v>
      </c>
      <c r="I315" s="215"/>
      <c r="J315" s="216">
        <f>ROUND(I315*H315,2)</f>
        <v>0</v>
      </c>
      <c r="K315" s="217"/>
      <c r="L315" s="43"/>
      <c r="M315" s="218" t="s">
        <v>1</v>
      </c>
      <c r="N315" s="219" t="s">
        <v>45</v>
      </c>
      <c r="O315" s="90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136</v>
      </c>
      <c r="AT315" s="222" t="s">
        <v>123</v>
      </c>
      <c r="AU315" s="222" t="s">
        <v>88</v>
      </c>
      <c r="AY315" s="16" t="s">
        <v>122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88</v>
      </c>
      <c r="BK315" s="223">
        <f>ROUND(I315*H315,2)</f>
        <v>0</v>
      </c>
      <c r="BL315" s="16" t="s">
        <v>136</v>
      </c>
      <c r="BM315" s="222" t="s">
        <v>421</v>
      </c>
    </row>
    <row r="316" s="2" customFormat="1">
      <c r="A316" s="37"/>
      <c r="B316" s="38"/>
      <c r="C316" s="39"/>
      <c r="D316" s="224" t="s">
        <v>128</v>
      </c>
      <c r="E316" s="39"/>
      <c r="F316" s="225" t="s">
        <v>419</v>
      </c>
      <c r="G316" s="39"/>
      <c r="H316" s="39"/>
      <c r="I316" s="226"/>
      <c r="J316" s="39"/>
      <c r="K316" s="39"/>
      <c r="L316" s="43"/>
      <c r="M316" s="227"/>
      <c r="N316" s="228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128</v>
      </c>
      <c r="AU316" s="16" t="s">
        <v>88</v>
      </c>
    </row>
    <row r="317" s="2" customFormat="1">
      <c r="A317" s="37"/>
      <c r="B317" s="38"/>
      <c r="C317" s="39"/>
      <c r="D317" s="224" t="s">
        <v>130</v>
      </c>
      <c r="E317" s="39"/>
      <c r="F317" s="229" t="s">
        <v>422</v>
      </c>
      <c r="G317" s="39"/>
      <c r="H317" s="39"/>
      <c r="I317" s="226"/>
      <c r="J317" s="39"/>
      <c r="K317" s="39"/>
      <c r="L317" s="43"/>
      <c r="M317" s="227"/>
      <c r="N317" s="228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130</v>
      </c>
      <c r="AU317" s="16" t="s">
        <v>88</v>
      </c>
    </row>
    <row r="318" s="12" customFormat="1">
      <c r="A318" s="12"/>
      <c r="B318" s="230"/>
      <c r="C318" s="231"/>
      <c r="D318" s="224" t="s">
        <v>132</v>
      </c>
      <c r="E318" s="232" t="s">
        <v>1</v>
      </c>
      <c r="F318" s="233" t="s">
        <v>423</v>
      </c>
      <c r="G318" s="231"/>
      <c r="H318" s="234">
        <v>8.8130000000000006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40" t="s">
        <v>132</v>
      </c>
      <c r="AU318" s="240" t="s">
        <v>88</v>
      </c>
      <c r="AV318" s="12" t="s">
        <v>90</v>
      </c>
      <c r="AW318" s="12" t="s">
        <v>34</v>
      </c>
      <c r="AX318" s="12" t="s">
        <v>80</v>
      </c>
      <c r="AY318" s="240" t="s">
        <v>122</v>
      </c>
    </row>
    <row r="319" s="2" customFormat="1" ht="24.15" customHeight="1">
      <c r="A319" s="37"/>
      <c r="B319" s="38"/>
      <c r="C319" s="210" t="s">
        <v>424</v>
      </c>
      <c r="D319" s="210" t="s">
        <v>123</v>
      </c>
      <c r="E319" s="211" t="s">
        <v>425</v>
      </c>
      <c r="F319" s="212" t="s">
        <v>426</v>
      </c>
      <c r="G319" s="213" t="s">
        <v>420</v>
      </c>
      <c r="H319" s="214">
        <v>565.87199999999996</v>
      </c>
      <c r="I319" s="215"/>
      <c r="J319" s="216">
        <f>ROUND(I319*H319,2)</f>
        <v>0</v>
      </c>
      <c r="K319" s="217"/>
      <c r="L319" s="43"/>
      <c r="M319" s="218" t="s">
        <v>1</v>
      </c>
      <c r="N319" s="219" t="s">
        <v>45</v>
      </c>
      <c r="O319" s="90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2" t="s">
        <v>136</v>
      </c>
      <c r="AT319" s="222" t="s">
        <v>123</v>
      </c>
      <c r="AU319" s="222" t="s">
        <v>88</v>
      </c>
      <c r="AY319" s="16" t="s">
        <v>122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88</v>
      </c>
      <c r="BK319" s="223">
        <f>ROUND(I319*H319,2)</f>
        <v>0</v>
      </c>
      <c r="BL319" s="16" t="s">
        <v>136</v>
      </c>
      <c r="BM319" s="222" t="s">
        <v>427</v>
      </c>
    </row>
    <row r="320" s="2" customFormat="1">
      <c r="A320" s="37"/>
      <c r="B320" s="38"/>
      <c r="C320" s="39"/>
      <c r="D320" s="224" t="s">
        <v>128</v>
      </c>
      <c r="E320" s="39"/>
      <c r="F320" s="225" t="s">
        <v>428</v>
      </c>
      <c r="G320" s="39"/>
      <c r="H320" s="39"/>
      <c r="I320" s="226"/>
      <c r="J320" s="39"/>
      <c r="K320" s="39"/>
      <c r="L320" s="43"/>
      <c r="M320" s="227"/>
      <c r="N320" s="228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128</v>
      </c>
      <c r="AU320" s="16" t="s">
        <v>88</v>
      </c>
    </row>
    <row r="321" s="2" customFormat="1">
      <c r="A321" s="37"/>
      <c r="B321" s="38"/>
      <c r="C321" s="39"/>
      <c r="D321" s="224" t="s">
        <v>130</v>
      </c>
      <c r="E321" s="39"/>
      <c r="F321" s="229" t="s">
        <v>422</v>
      </c>
      <c r="G321" s="39"/>
      <c r="H321" s="39"/>
      <c r="I321" s="226"/>
      <c r="J321" s="39"/>
      <c r="K321" s="39"/>
      <c r="L321" s="43"/>
      <c r="M321" s="227"/>
      <c r="N321" s="228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130</v>
      </c>
      <c r="AU321" s="16" t="s">
        <v>88</v>
      </c>
    </row>
    <row r="322" s="12" customFormat="1">
      <c r="A322" s="12"/>
      <c r="B322" s="230"/>
      <c r="C322" s="231"/>
      <c r="D322" s="224" t="s">
        <v>132</v>
      </c>
      <c r="E322" s="232" t="s">
        <v>1</v>
      </c>
      <c r="F322" s="233" t="s">
        <v>429</v>
      </c>
      <c r="G322" s="231"/>
      <c r="H322" s="234">
        <v>564.43200000000002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40" t="s">
        <v>132</v>
      </c>
      <c r="AU322" s="240" t="s">
        <v>88</v>
      </c>
      <c r="AV322" s="12" t="s">
        <v>90</v>
      </c>
      <c r="AW322" s="12" t="s">
        <v>34</v>
      </c>
      <c r="AX322" s="12" t="s">
        <v>80</v>
      </c>
      <c r="AY322" s="240" t="s">
        <v>122</v>
      </c>
    </row>
    <row r="323" s="12" customFormat="1">
      <c r="A323" s="12"/>
      <c r="B323" s="230"/>
      <c r="C323" s="231"/>
      <c r="D323" s="224" t="s">
        <v>132</v>
      </c>
      <c r="E323" s="232" t="s">
        <v>1</v>
      </c>
      <c r="F323" s="233" t="s">
        <v>430</v>
      </c>
      <c r="G323" s="231"/>
      <c r="H323" s="234">
        <v>1.44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40" t="s">
        <v>132</v>
      </c>
      <c r="AU323" s="240" t="s">
        <v>88</v>
      </c>
      <c r="AV323" s="12" t="s">
        <v>90</v>
      </c>
      <c r="AW323" s="12" t="s">
        <v>34</v>
      </c>
      <c r="AX323" s="12" t="s">
        <v>80</v>
      </c>
      <c r="AY323" s="240" t="s">
        <v>122</v>
      </c>
    </row>
    <row r="324" s="2" customFormat="1" ht="24.15" customHeight="1">
      <c r="A324" s="37"/>
      <c r="B324" s="38"/>
      <c r="C324" s="210" t="s">
        <v>431</v>
      </c>
      <c r="D324" s="210" t="s">
        <v>123</v>
      </c>
      <c r="E324" s="211" t="s">
        <v>432</v>
      </c>
      <c r="F324" s="212" t="s">
        <v>426</v>
      </c>
      <c r="G324" s="213" t="s">
        <v>420</v>
      </c>
      <c r="H324" s="214">
        <v>423</v>
      </c>
      <c r="I324" s="215"/>
      <c r="J324" s="216">
        <f>ROUND(I324*H324,2)</f>
        <v>0</v>
      </c>
      <c r="K324" s="217"/>
      <c r="L324" s="43"/>
      <c r="M324" s="218" t="s">
        <v>1</v>
      </c>
      <c r="N324" s="219" t="s">
        <v>45</v>
      </c>
      <c r="O324" s="90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136</v>
      </c>
      <c r="AT324" s="222" t="s">
        <v>123</v>
      </c>
      <c r="AU324" s="222" t="s">
        <v>88</v>
      </c>
      <c r="AY324" s="16" t="s">
        <v>122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88</v>
      </c>
      <c r="BK324" s="223">
        <f>ROUND(I324*H324,2)</f>
        <v>0</v>
      </c>
      <c r="BL324" s="16" t="s">
        <v>136</v>
      </c>
      <c r="BM324" s="222" t="s">
        <v>433</v>
      </c>
    </row>
    <row r="325" s="2" customFormat="1">
      <c r="A325" s="37"/>
      <c r="B325" s="38"/>
      <c r="C325" s="39"/>
      <c r="D325" s="224" t="s">
        <v>128</v>
      </c>
      <c r="E325" s="39"/>
      <c r="F325" s="225" t="s">
        <v>434</v>
      </c>
      <c r="G325" s="39"/>
      <c r="H325" s="39"/>
      <c r="I325" s="226"/>
      <c r="J325" s="39"/>
      <c r="K325" s="39"/>
      <c r="L325" s="43"/>
      <c r="M325" s="227"/>
      <c r="N325" s="228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128</v>
      </c>
      <c r="AU325" s="16" t="s">
        <v>88</v>
      </c>
    </row>
    <row r="326" s="2" customFormat="1">
      <c r="A326" s="37"/>
      <c r="B326" s="38"/>
      <c r="C326" s="39"/>
      <c r="D326" s="224" t="s">
        <v>130</v>
      </c>
      <c r="E326" s="39"/>
      <c r="F326" s="229" t="s">
        <v>422</v>
      </c>
      <c r="G326" s="39"/>
      <c r="H326" s="39"/>
      <c r="I326" s="226"/>
      <c r="J326" s="39"/>
      <c r="K326" s="39"/>
      <c r="L326" s="43"/>
      <c r="M326" s="227"/>
      <c r="N326" s="228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130</v>
      </c>
      <c r="AU326" s="16" t="s">
        <v>88</v>
      </c>
    </row>
    <row r="327" s="12" customFormat="1">
      <c r="A327" s="12"/>
      <c r="B327" s="230"/>
      <c r="C327" s="231"/>
      <c r="D327" s="224" t="s">
        <v>132</v>
      </c>
      <c r="E327" s="232" t="s">
        <v>1</v>
      </c>
      <c r="F327" s="233" t="s">
        <v>435</v>
      </c>
      <c r="G327" s="231"/>
      <c r="H327" s="234">
        <v>423</v>
      </c>
      <c r="I327" s="235"/>
      <c r="J327" s="231"/>
      <c r="K327" s="231"/>
      <c r="L327" s="236"/>
      <c r="M327" s="241"/>
      <c r="N327" s="242"/>
      <c r="O327" s="242"/>
      <c r="P327" s="242"/>
      <c r="Q327" s="242"/>
      <c r="R327" s="242"/>
      <c r="S327" s="242"/>
      <c r="T327" s="24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40" t="s">
        <v>132</v>
      </c>
      <c r="AU327" s="240" t="s">
        <v>88</v>
      </c>
      <c r="AV327" s="12" t="s">
        <v>90</v>
      </c>
      <c r="AW327" s="12" t="s">
        <v>34</v>
      </c>
      <c r="AX327" s="12" t="s">
        <v>80</v>
      </c>
      <c r="AY327" s="240" t="s">
        <v>122</v>
      </c>
    </row>
    <row r="328" s="2" customFormat="1" ht="6.96" customHeight="1">
      <c r="A328" s="37"/>
      <c r="B328" s="65"/>
      <c r="C328" s="66"/>
      <c r="D328" s="66"/>
      <c r="E328" s="66"/>
      <c r="F328" s="66"/>
      <c r="G328" s="66"/>
      <c r="H328" s="66"/>
      <c r="I328" s="66"/>
      <c r="J328" s="66"/>
      <c r="K328" s="66"/>
      <c r="L328" s="43"/>
      <c r="M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</row>
  </sheetData>
  <sheetProtection sheet="1" autoFilter="0" formatColumns="0" formatRows="0" objects="1" scenarios="1" spinCount="100000" saltValue="3DqTgFIbk8niivVHND3i8kLmMcD4mtr93P3NEOO7BhXy/Gwgvd+FtcJjIln+IM/bYJHtdO+1FqoHfg1OjEbPKA==" hashValue="Rx7tCVgWWQnJXQm9WXW4VIGb4M/MOsKCT5WnB25Hul7MWrOgzlD7lngRQ8jltB+fbNPjCsMlESQ775X8Ucr/Bw==" algorithmName="SHA-512" password="CC35"/>
  <autoFilter ref="C124:K32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437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ROUND((SUM(BE124:BE261)),  2)</f>
        <v>0</v>
      </c>
      <c r="G33" s="37"/>
      <c r="H33" s="37"/>
      <c r="I33" s="154">
        <v>0.20999999999999999</v>
      </c>
      <c r="J33" s="153">
        <f>ROUND(((SUM(BE124:BE261))*I33),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ROUND((SUM(BF124:BF261)),  2)</f>
        <v>0</v>
      </c>
      <c r="G34" s="37"/>
      <c r="H34" s="37"/>
      <c r="I34" s="154">
        <v>0.14999999999999999</v>
      </c>
      <c r="J34" s="153">
        <f>ROUND(((SUM(BF124:BF261))*I34),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ROUND((SUM(BG124:BG261)),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ROUND((SUM(BH124:BH261)),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ROUND((SUM(BI124:BI261)),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401 - Elektroinstalace - VOS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>Petr Aschenbrenner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166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167</v>
      </c>
      <c r="E98" s="247"/>
      <c r="F98" s="247"/>
      <c r="G98" s="247"/>
      <c r="H98" s="247"/>
      <c r="I98" s="247"/>
      <c r="J98" s="248">
        <f>J126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168</v>
      </c>
      <c r="E99" s="247"/>
      <c r="F99" s="247"/>
      <c r="G99" s="247"/>
      <c r="H99" s="247"/>
      <c r="I99" s="247"/>
      <c r="J99" s="248">
        <f>J136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9" customFormat="1" ht="24.96" customHeight="1">
      <c r="A100" s="9"/>
      <c r="B100" s="178"/>
      <c r="C100" s="179"/>
      <c r="D100" s="180" t="s">
        <v>172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3" customFormat="1" ht="19.92" customHeight="1">
      <c r="A101" s="13"/>
      <c r="B101" s="244"/>
      <c r="C101" s="245"/>
      <c r="D101" s="246" t="s">
        <v>438</v>
      </c>
      <c r="E101" s="247"/>
      <c r="F101" s="247"/>
      <c r="G101" s="247"/>
      <c r="H101" s="247"/>
      <c r="I101" s="247"/>
      <c r="J101" s="248">
        <f>J142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244"/>
      <c r="C102" s="245"/>
      <c r="D102" s="246" t="s">
        <v>439</v>
      </c>
      <c r="E102" s="247"/>
      <c r="F102" s="247"/>
      <c r="G102" s="247"/>
      <c r="H102" s="247"/>
      <c r="I102" s="247"/>
      <c r="J102" s="248">
        <f>J200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13" customFormat="1" ht="19.92" customHeight="1">
      <c r="A103" s="13"/>
      <c r="B103" s="244"/>
      <c r="C103" s="245"/>
      <c r="D103" s="246" t="s">
        <v>440</v>
      </c>
      <c r="E103" s="247"/>
      <c r="F103" s="247"/>
      <c r="G103" s="247"/>
      <c r="H103" s="247"/>
      <c r="I103" s="247"/>
      <c r="J103" s="248">
        <f>J230</f>
        <v>0</v>
      </c>
      <c r="K103" s="245"/>
      <c r="L103" s="249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9" customFormat="1" ht="24.96" customHeight="1">
      <c r="A104" s="9"/>
      <c r="B104" s="178"/>
      <c r="C104" s="179"/>
      <c r="D104" s="180" t="s">
        <v>105</v>
      </c>
      <c r="E104" s="181"/>
      <c r="F104" s="181"/>
      <c r="G104" s="181"/>
      <c r="H104" s="181"/>
      <c r="I104" s="181"/>
      <c r="J104" s="182">
        <f>J248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Úprava a rozšíření parkoviště ulice Karlova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401 - Elektroinstalace - VOS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4. 5. 2023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Varnsdorf</v>
      </c>
      <c r="G120" s="39"/>
      <c r="H120" s="39"/>
      <c r="I120" s="31" t="s">
        <v>32</v>
      </c>
      <c r="J120" s="35" t="str">
        <f>E21</f>
        <v>Petr Aschenbrenner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35</v>
      </c>
      <c r="J121" s="35" t="str">
        <f>E24</f>
        <v>FORVIA CZ,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0" customFormat="1" ht="29.28" customHeight="1">
      <c r="A123" s="184"/>
      <c r="B123" s="185"/>
      <c r="C123" s="186" t="s">
        <v>107</v>
      </c>
      <c r="D123" s="187" t="s">
        <v>65</v>
      </c>
      <c r="E123" s="187" t="s">
        <v>61</v>
      </c>
      <c r="F123" s="187" t="s">
        <v>62</v>
      </c>
      <c r="G123" s="187" t="s">
        <v>108</v>
      </c>
      <c r="H123" s="187" t="s">
        <v>109</v>
      </c>
      <c r="I123" s="187" t="s">
        <v>110</v>
      </c>
      <c r="J123" s="188" t="s">
        <v>102</v>
      </c>
      <c r="K123" s="189" t="s">
        <v>111</v>
      </c>
      <c r="L123" s="190"/>
      <c r="M123" s="99" t="s">
        <v>1</v>
      </c>
      <c r="N123" s="100" t="s">
        <v>44</v>
      </c>
      <c r="O123" s="100" t="s">
        <v>112</v>
      </c>
      <c r="P123" s="100" t="s">
        <v>113</v>
      </c>
      <c r="Q123" s="100" t="s">
        <v>114</v>
      </c>
      <c r="R123" s="100" t="s">
        <v>115</v>
      </c>
      <c r="S123" s="100" t="s">
        <v>116</v>
      </c>
      <c r="T123" s="101" t="s">
        <v>117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7"/>
      <c r="B124" s="38"/>
      <c r="C124" s="106" t="s">
        <v>118</v>
      </c>
      <c r="D124" s="39"/>
      <c r="E124" s="39"/>
      <c r="F124" s="39"/>
      <c r="G124" s="39"/>
      <c r="H124" s="39"/>
      <c r="I124" s="39"/>
      <c r="J124" s="191">
        <f>BK124</f>
        <v>0</v>
      </c>
      <c r="K124" s="39"/>
      <c r="L124" s="43"/>
      <c r="M124" s="102"/>
      <c r="N124" s="192"/>
      <c r="O124" s="103"/>
      <c r="P124" s="193">
        <f>P125+P141+P248</f>
        <v>0</v>
      </c>
      <c r="Q124" s="103"/>
      <c r="R124" s="193">
        <f>R125+R141+R248</f>
        <v>0</v>
      </c>
      <c r="S124" s="103"/>
      <c r="T124" s="194">
        <f>T125+T141+T248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79</v>
      </c>
      <c r="AU124" s="16" t="s">
        <v>104</v>
      </c>
      <c r="BK124" s="195">
        <f>BK125+BK141+BK248</f>
        <v>0</v>
      </c>
    </row>
    <row r="125" s="11" customFormat="1" ht="25.92" customHeight="1">
      <c r="A125" s="11"/>
      <c r="B125" s="196"/>
      <c r="C125" s="197"/>
      <c r="D125" s="198" t="s">
        <v>79</v>
      </c>
      <c r="E125" s="199" t="s">
        <v>174</v>
      </c>
      <c r="F125" s="199" t="s">
        <v>175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P126+P136</f>
        <v>0</v>
      </c>
      <c r="Q125" s="204"/>
      <c r="R125" s="205">
        <f>R126+R136</f>
        <v>0</v>
      </c>
      <c r="S125" s="204"/>
      <c r="T125" s="206">
        <f>T126+T136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88</v>
      </c>
      <c r="AT125" s="208" t="s">
        <v>79</v>
      </c>
      <c r="AU125" s="208" t="s">
        <v>80</v>
      </c>
      <c r="AY125" s="207" t="s">
        <v>122</v>
      </c>
      <c r="BK125" s="209">
        <f>BK126+BK136</f>
        <v>0</v>
      </c>
    </row>
    <row r="126" s="11" customFormat="1" ht="22.8" customHeight="1">
      <c r="A126" s="11"/>
      <c r="B126" s="196"/>
      <c r="C126" s="197"/>
      <c r="D126" s="198" t="s">
        <v>79</v>
      </c>
      <c r="E126" s="250" t="s">
        <v>88</v>
      </c>
      <c r="F126" s="250" t="s">
        <v>176</v>
      </c>
      <c r="G126" s="197"/>
      <c r="H126" s="197"/>
      <c r="I126" s="200"/>
      <c r="J126" s="251">
        <f>BK126</f>
        <v>0</v>
      </c>
      <c r="K126" s="197"/>
      <c r="L126" s="202"/>
      <c r="M126" s="203"/>
      <c r="N126" s="204"/>
      <c r="O126" s="204"/>
      <c r="P126" s="205">
        <f>SUM(P127:P135)</f>
        <v>0</v>
      </c>
      <c r="Q126" s="204"/>
      <c r="R126" s="205">
        <f>SUM(R127:R135)</f>
        <v>0</v>
      </c>
      <c r="S126" s="204"/>
      <c r="T126" s="206">
        <f>SUM(T127:T135)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88</v>
      </c>
      <c r="AT126" s="208" t="s">
        <v>79</v>
      </c>
      <c r="AU126" s="208" t="s">
        <v>88</v>
      </c>
      <c r="AY126" s="207" t="s">
        <v>122</v>
      </c>
      <c r="BK126" s="209">
        <f>SUM(BK127:BK135)</f>
        <v>0</v>
      </c>
    </row>
    <row r="127" s="2" customFormat="1" ht="24.15" customHeight="1">
      <c r="A127" s="37"/>
      <c r="B127" s="38"/>
      <c r="C127" s="210" t="s">
        <v>88</v>
      </c>
      <c r="D127" s="210" t="s">
        <v>123</v>
      </c>
      <c r="E127" s="211" t="s">
        <v>441</v>
      </c>
      <c r="F127" s="212" t="s">
        <v>442</v>
      </c>
      <c r="G127" s="213" t="s">
        <v>179</v>
      </c>
      <c r="H127" s="214">
        <v>44.759999999999998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269</v>
      </c>
      <c r="AT127" s="222" t="s">
        <v>123</v>
      </c>
      <c r="AU127" s="222" t="s">
        <v>90</v>
      </c>
      <c r="AY127" s="16" t="s">
        <v>122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269</v>
      </c>
      <c r="BM127" s="222" t="s">
        <v>443</v>
      </c>
    </row>
    <row r="128" s="2" customFormat="1">
      <c r="A128" s="37"/>
      <c r="B128" s="38"/>
      <c r="C128" s="39"/>
      <c r="D128" s="224" t="s">
        <v>128</v>
      </c>
      <c r="E128" s="39"/>
      <c r="F128" s="225" t="s">
        <v>442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128</v>
      </c>
      <c r="AU128" s="16" t="s">
        <v>90</v>
      </c>
    </row>
    <row r="129" s="2" customFormat="1">
      <c r="A129" s="37"/>
      <c r="B129" s="38"/>
      <c r="C129" s="39"/>
      <c r="D129" s="224" t="s">
        <v>130</v>
      </c>
      <c r="E129" s="39"/>
      <c r="F129" s="229" t="s">
        <v>222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90</v>
      </c>
    </row>
    <row r="130" s="12" customFormat="1">
      <c r="A130" s="12"/>
      <c r="B130" s="230"/>
      <c r="C130" s="231"/>
      <c r="D130" s="224" t="s">
        <v>132</v>
      </c>
      <c r="E130" s="232" t="s">
        <v>1</v>
      </c>
      <c r="F130" s="233" t="s">
        <v>444</v>
      </c>
      <c r="G130" s="231"/>
      <c r="H130" s="234">
        <v>36.960000000000001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132</v>
      </c>
      <c r="AU130" s="240" t="s">
        <v>90</v>
      </c>
      <c r="AV130" s="12" t="s">
        <v>90</v>
      </c>
      <c r="AW130" s="12" t="s">
        <v>34</v>
      </c>
      <c r="AX130" s="12" t="s">
        <v>80</v>
      </c>
      <c r="AY130" s="240" t="s">
        <v>122</v>
      </c>
    </row>
    <row r="131" s="12" customFormat="1">
      <c r="A131" s="12"/>
      <c r="B131" s="230"/>
      <c r="C131" s="231"/>
      <c r="D131" s="224" t="s">
        <v>132</v>
      </c>
      <c r="E131" s="232" t="s">
        <v>1</v>
      </c>
      <c r="F131" s="233" t="s">
        <v>445</v>
      </c>
      <c r="G131" s="231"/>
      <c r="H131" s="234">
        <v>7.7999999999999998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132</v>
      </c>
      <c r="AU131" s="240" t="s">
        <v>90</v>
      </c>
      <c r="AV131" s="12" t="s">
        <v>90</v>
      </c>
      <c r="AW131" s="12" t="s">
        <v>34</v>
      </c>
      <c r="AX131" s="12" t="s">
        <v>80</v>
      </c>
      <c r="AY131" s="240" t="s">
        <v>122</v>
      </c>
    </row>
    <row r="132" s="2" customFormat="1" ht="16.5" customHeight="1">
      <c r="A132" s="37"/>
      <c r="B132" s="38"/>
      <c r="C132" s="210" t="s">
        <v>90</v>
      </c>
      <c r="D132" s="210" t="s">
        <v>123</v>
      </c>
      <c r="E132" s="211" t="s">
        <v>446</v>
      </c>
      <c r="F132" s="212" t="s">
        <v>447</v>
      </c>
      <c r="G132" s="213" t="s">
        <v>179</v>
      </c>
      <c r="H132" s="214">
        <v>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45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121</v>
      </c>
      <c r="AT132" s="222" t="s">
        <v>123</v>
      </c>
      <c r="AU132" s="222" t="s">
        <v>90</v>
      </c>
      <c r="AY132" s="16" t="s">
        <v>122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121</v>
      </c>
      <c r="BM132" s="222" t="s">
        <v>448</v>
      </c>
    </row>
    <row r="133" s="2" customFormat="1">
      <c r="A133" s="37"/>
      <c r="B133" s="38"/>
      <c r="C133" s="39"/>
      <c r="D133" s="224" t="s">
        <v>128</v>
      </c>
      <c r="E133" s="39"/>
      <c r="F133" s="225" t="s">
        <v>447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128</v>
      </c>
      <c r="AU133" s="16" t="s">
        <v>90</v>
      </c>
    </row>
    <row r="134" s="2" customFormat="1">
      <c r="A134" s="37"/>
      <c r="B134" s="38"/>
      <c r="C134" s="39"/>
      <c r="D134" s="224" t="s">
        <v>130</v>
      </c>
      <c r="E134" s="39"/>
      <c r="F134" s="229" t="s">
        <v>449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90</v>
      </c>
    </row>
    <row r="135" s="12" customFormat="1">
      <c r="A135" s="12"/>
      <c r="B135" s="230"/>
      <c r="C135" s="231"/>
      <c r="D135" s="224" t="s">
        <v>132</v>
      </c>
      <c r="E135" s="232" t="s">
        <v>1</v>
      </c>
      <c r="F135" s="233" t="s">
        <v>450</v>
      </c>
      <c r="G135" s="231"/>
      <c r="H135" s="234">
        <v>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132</v>
      </c>
      <c r="AU135" s="240" t="s">
        <v>90</v>
      </c>
      <c r="AV135" s="12" t="s">
        <v>90</v>
      </c>
      <c r="AW135" s="12" t="s">
        <v>34</v>
      </c>
      <c r="AX135" s="12" t="s">
        <v>88</v>
      </c>
      <c r="AY135" s="240" t="s">
        <v>122</v>
      </c>
    </row>
    <row r="136" s="11" customFormat="1" ht="22.8" customHeight="1">
      <c r="A136" s="11"/>
      <c r="B136" s="196"/>
      <c r="C136" s="197"/>
      <c r="D136" s="198" t="s">
        <v>79</v>
      </c>
      <c r="E136" s="250" t="s">
        <v>90</v>
      </c>
      <c r="F136" s="250" t="s">
        <v>263</v>
      </c>
      <c r="G136" s="197"/>
      <c r="H136" s="197"/>
      <c r="I136" s="200"/>
      <c r="J136" s="251">
        <f>BK136</f>
        <v>0</v>
      </c>
      <c r="K136" s="197"/>
      <c r="L136" s="202"/>
      <c r="M136" s="203"/>
      <c r="N136" s="204"/>
      <c r="O136" s="204"/>
      <c r="P136" s="205">
        <f>SUM(P137:P140)</f>
        <v>0</v>
      </c>
      <c r="Q136" s="204"/>
      <c r="R136" s="205">
        <f>SUM(R137:R140)</f>
        <v>0</v>
      </c>
      <c r="S136" s="204"/>
      <c r="T136" s="206">
        <f>SUM(T137:T140)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7" t="s">
        <v>88</v>
      </c>
      <c r="AT136" s="208" t="s">
        <v>79</v>
      </c>
      <c r="AU136" s="208" t="s">
        <v>88</v>
      </c>
      <c r="AY136" s="207" t="s">
        <v>122</v>
      </c>
      <c r="BK136" s="209">
        <f>SUM(BK137:BK140)</f>
        <v>0</v>
      </c>
    </row>
    <row r="137" s="2" customFormat="1" ht="16.5" customHeight="1">
      <c r="A137" s="37"/>
      <c r="B137" s="38"/>
      <c r="C137" s="210" t="s">
        <v>140</v>
      </c>
      <c r="D137" s="210" t="s">
        <v>123</v>
      </c>
      <c r="E137" s="211" t="s">
        <v>451</v>
      </c>
      <c r="F137" s="212" t="s">
        <v>452</v>
      </c>
      <c r="G137" s="213" t="s">
        <v>179</v>
      </c>
      <c r="H137" s="214">
        <v>1.5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121</v>
      </c>
      <c r="AT137" s="222" t="s">
        <v>123</v>
      </c>
      <c r="AU137" s="222" t="s">
        <v>90</v>
      </c>
      <c r="AY137" s="16" t="s">
        <v>122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121</v>
      </c>
      <c r="BM137" s="222" t="s">
        <v>453</v>
      </c>
    </row>
    <row r="138" s="2" customFormat="1">
      <c r="A138" s="37"/>
      <c r="B138" s="38"/>
      <c r="C138" s="39"/>
      <c r="D138" s="224" t="s">
        <v>128</v>
      </c>
      <c r="E138" s="39"/>
      <c r="F138" s="225" t="s">
        <v>452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90</v>
      </c>
    </row>
    <row r="139" s="2" customFormat="1">
      <c r="A139" s="37"/>
      <c r="B139" s="38"/>
      <c r="C139" s="39"/>
      <c r="D139" s="224" t="s">
        <v>130</v>
      </c>
      <c r="E139" s="39"/>
      <c r="F139" s="229" t="s">
        <v>454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90</v>
      </c>
    </row>
    <row r="140" s="12" customFormat="1">
      <c r="A140" s="12"/>
      <c r="B140" s="230"/>
      <c r="C140" s="231"/>
      <c r="D140" s="224" t="s">
        <v>132</v>
      </c>
      <c r="E140" s="232" t="s">
        <v>1</v>
      </c>
      <c r="F140" s="233" t="s">
        <v>455</v>
      </c>
      <c r="G140" s="231"/>
      <c r="H140" s="234">
        <v>1.5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132</v>
      </c>
      <c r="AU140" s="240" t="s">
        <v>90</v>
      </c>
      <c r="AV140" s="12" t="s">
        <v>90</v>
      </c>
      <c r="AW140" s="12" t="s">
        <v>34</v>
      </c>
      <c r="AX140" s="12" t="s">
        <v>88</v>
      </c>
      <c r="AY140" s="240" t="s">
        <v>122</v>
      </c>
    </row>
    <row r="141" s="11" customFormat="1" ht="25.92" customHeight="1">
      <c r="A141" s="11"/>
      <c r="B141" s="196"/>
      <c r="C141" s="197"/>
      <c r="D141" s="198" t="s">
        <v>79</v>
      </c>
      <c r="E141" s="199" t="s">
        <v>407</v>
      </c>
      <c r="F141" s="199" t="s">
        <v>408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P142+P200+P230</f>
        <v>0</v>
      </c>
      <c r="Q141" s="204"/>
      <c r="R141" s="205">
        <f>R142+R200+R230</f>
        <v>0</v>
      </c>
      <c r="S141" s="204"/>
      <c r="T141" s="206">
        <f>T142+T200+T230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90</v>
      </c>
      <c r="AT141" s="208" t="s">
        <v>79</v>
      </c>
      <c r="AU141" s="208" t="s">
        <v>80</v>
      </c>
      <c r="AY141" s="207" t="s">
        <v>122</v>
      </c>
      <c r="BK141" s="209">
        <f>BK142+BK200+BK230</f>
        <v>0</v>
      </c>
    </row>
    <row r="142" s="11" customFormat="1" ht="22.8" customHeight="1">
      <c r="A142" s="11"/>
      <c r="B142" s="196"/>
      <c r="C142" s="197"/>
      <c r="D142" s="198" t="s">
        <v>79</v>
      </c>
      <c r="E142" s="250" t="s">
        <v>456</v>
      </c>
      <c r="F142" s="250" t="s">
        <v>457</v>
      </c>
      <c r="G142" s="197"/>
      <c r="H142" s="197"/>
      <c r="I142" s="200"/>
      <c r="J142" s="251">
        <f>BK142</f>
        <v>0</v>
      </c>
      <c r="K142" s="197"/>
      <c r="L142" s="202"/>
      <c r="M142" s="203"/>
      <c r="N142" s="204"/>
      <c r="O142" s="204"/>
      <c r="P142" s="205">
        <f>SUM(P143:P199)</f>
        <v>0</v>
      </c>
      <c r="Q142" s="204"/>
      <c r="R142" s="205">
        <f>SUM(R143:R199)</f>
        <v>0</v>
      </c>
      <c r="S142" s="204"/>
      <c r="T142" s="206">
        <f>SUM(T143:T199)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90</v>
      </c>
      <c r="AT142" s="208" t="s">
        <v>79</v>
      </c>
      <c r="AU142" s="208" t="s">
        <v>88</v>
      </c>
      <c r="AY142" s="207" t="s">
        <v>122</v>
      </c>
      <c r="BK142" s="209">
        <f>SUM(BK143:BK199)</f>
        <v>0</v>
      </c>
    </row>
    <row r="143" s="2" customFormat="1" ht="24.15" customHeight="1">
      <c r="A143" s="37"/>
      <c r="B143" s="38"/>
      <c r="C143" s="210" t="s">
        <v>121</v>
      </c>
      <c r="D143" s="210" t="s">
        <v>123</v>
      </c>
      <c r="E143" s="211" t="s">
        <v>458</v>
      </c>
      <c r="F143" s="212" t="s">
        <v>459</v>
      </c>
      <c r="G143" s="213" t="s">
        <v>200</v>
      </c>
      <c r="H143" s="214">
        <v>90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269</v>
      </c>
      <c r="AT143" s="222" t="s">
        <v>123</v>
      </c>
      <c r="AU143" s="222" t="s">
        <v>90</v>
      </c>
      <c r="AY143" s="16" t="s">
        <v>122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269</v>
      </c>
      <c r="BM143" s="222" t="s">
        <v>460</v>
      </c>
    </row>
    <row r="144" s="2" customFormat="1">
      <c r="A144" s="37"/>
      <c r="B144" s="38"/>
      <c r="C144" s="39"/>
      <c r="D144" s="224" t="s">
        <v>128</v>
      </c>
      <c r="E144" s="39"/>
      <c r="F144" s="225" t="s">
        <v>459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128</v>
      </c>
      <c r="AU144" s="16" t="s">
        <v>90</v>
      </c>
    </row>
    <row r="145" s="2" customFormat="1">
      <c r="A145" s="37"/>
      <c r="B145" s="38"/>
      <c r="C145" s="39"/>
      <c r="D145" s="224" t="s">
        <v>130</v>
      </c>
      <c r="E145" s="39"/>
      <c r="F145" s="229" t="s">
        <v>461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90</v>
      </c>
    </row>
    <row r="146" s="12" customFormat="1">
      <c r="A146" s="12"/>
      <c r="B146" s="230"/>
      <c r="C146" s="231"/>
      <c r="D146" s="224" t="s">
        <v>132</v>
      </c>
      <c r="E146" s="232" t="s">
        <v>1</v>
      </c>
      <c r="F146" s="233" t="s">
        <v>462</v>
      </c>
      <c r="G146" s="231"/>
      <c r="H146" s="234">
        <v>90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132</v>
      </c>
      <c r="AU146" s="240" t="s">
        <v>90</v>
      </c>
      <c r="AV146" s="12" t="s">
        <v>90</v>
      </c>
      <c r="AW146" s="12" t="s">
        <v>34</v>
      </c>
      <c r="AX146" s="12" t="s">
        <v>88</v>
      </c>
      <c r="AY146" s="240" t="s">
        <v>122</v>
      </c>
    </row>
    <row r="147" s="2" customFormat="1" ht="24.15" customHeight="1">
      <c r="A147" s="37"/>
      <c r="B147" s="38"/>
      <c r="C147" s="210" t="s">
        <v>149</v>
      </c>
      <c r="D147" s="210" t="s">
        <v>123</v>
      </c>
      <c r="E147" s="211" t="s">
        <v>463</v>
      </c>
      <c r="F147" s="212" t="s">
        <v>464</v>
      </c>
      <c r="G147" s="213" t="s">
        <v>200</v>
      </c>
      <c r="H147" s="214">
        <v>150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269</v>
      </c>
      <c r="AT147" s="222" t="s">
        <v>123</v>
      </c>
      <c r="AU147" s="222" t="s">
        <v>90</v>
      </c>
      <c r="AY147" s="16" t="s">
        <v>122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269</v>
      </c>
      <c r="BM147" s="222" t="s">
        <v>465</v>
      </c>
    </row>
    <row r="148" s="2" customFormat="1">
      <c r="A148" s="37"/>
      <c r="B148" s="38"/>
      <c r="C148" s="39"/>
      <c r="D148" s="224" t="s">
        <v>128</v>
      </c>
      <c r="E148" s="39"/>
      <c r="F148" s="225" t="s">
        <v>464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128</v>
      </c>
      <c r="AU148" s="16" t="s">
        <v>90</v>
      </c>
    </row>
    <row r="149" s="2" customFormat="1">
      <c r="A149" s="37"/>
      <c r="B149" s="38"/>
      <c r="C149" s="39"/>
      <c r="D149" s="224" t="s">
        <v>130</v>
      </c>
      <c r="E149" s="39"/>
      <c r="F149" s="229" t="s">
        <v>461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90</v>
      </c>
    </row>
    <row r="150" s="12" customFormat="1">
      <c r="A150" s="12"/>
      <c r="B150" s="230"/>
      <c r="C150" s="231"/>
      <c r="D150" s="224" t="s">
        <v>132</v>
      </c>
      <c r="E150" s="232" t="s">
        <v>1</v>
      </c>
      <c r="F150" s="233" t="s">
        <v>466</v>
      </c>
      <c r="G150" s="231"/>
      <c r="H150" s="234">
        <v>150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0" t="s">
        <v>132</v>
      </c>
      <c r="AU150" s="240" t="s">
        <v>90</v>
      </c>
      <c r="AV150" s="12" t="s">
        <v>90</v>
      </c>
      <c r="AW150" s="12" t="s">
        <v>34</v>
      </c>
      <c r="AX150" s="12" t="s">
        <v>88</v>
      </c>
      <c r="AY150" s="240" t="s">
        <v>122</v>
      </c>
    </row>
    <row r="151" s="2" customFormat="1" ht="24.15" customHeight="1">
      <c r="A151" s="37"/>
      <c r="B151" s="38"/>
      <c r="C151" s="210" t="s">
        <v>154</v>
      </c>
      <c r="D151" s="210" t="s">
        <v>123</v>
      </c>
      <c r="E151" s="211" t="s">
        <v>467</v>
      </c>
      <c r="F151" s="212" t="s">
        <v>468</v>
      </c>
      <c r="G151" s="213" t="s">
        <v>252</v>
      </c>
      <c r="H151" s="214">
        <v>1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269</v>
      </c>
      <c r="AT151" s="222" t="s">
        <v>123</v>
      </c>
      <c r="AU151" s="222" t="s">
        <v>90</v>
      </c>
      <c r="AY151" s="16" t="s">
        <v>122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269</v>
      </c>
      <c r="BM151" s="222" t="s">
        <v>469</v>
      </c>
    </row>
    <row r="152" s="2" customFormat="1">
      <c r="A152" s="37"/>
      <c r="B152" s="38"/>
      <c r="C152" s="39"/>
      <c r="D152" s="224" t="s">
        <v>128</v>
      </c>
      <c r="E152" s="39"/>
      <c r="F152" s="225" t="s">
        <v>468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128</v>
      </c>
      <c r="AU152" s="16" t="s">
        <v>90</v>
      </c>
    </row>
    <row r="153" s="2" customFormat="1">
      <c r="A153" s="37"/>
      <c r="B153" s="38"/>
      <c r="C153" s="39"/>
      <c r="D153" s="224" t="s">
        <v>130</v>
      </c>
      <c r="E153" s="39"/>
      <c r="F153" s="229" t="s">
        <v>470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90</v>
      </c>
    </row>
    <row r="154" s="12" customFormat="1">
      <c r="A154" s="12"/>
      <c r="B154" s="230"/>
      <c r="C154" s="231"/>
      <c r="D154" s="224" t="s">
        <v>132</v>
      </c>
      <c r="E154" s="232" t="s">
        <v>1</v>
      </c>
      <c r="F154" s="233" t="s">
        <v>471</v>
      </c>
      <c r="G154" s="231"/>
      <c r="H154" s="234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0" t="s">
        <v>132</v>
      </c>
      <c r="AU154" s="240" t="s">
        <v>90</v>
      </c>
      <c r="AV154" s="12" t="s">
        <v>90</v>
      </c>
      <c r="AW154" s="12" t="s">
        <v>34</v>
      </c>
      <c r="AX154" s="12" t="s">
        <v>88</v>
      </c>
      <c r="AY154" s="240" t="s">
        <v>122</v>
      </c>
    </row>
    <row r="155" s="2" customFormat="1" ht="24.15" customHeight="1">
      <c r="A155" s="37"/>
      <c r="B155" s="38"/>
      <c r="C155" s="210" t="s">
        <v>159</v>
      </c>
      <c r="D155" s="210" t="s">
        <v>123</v>
      </c>
      <c r="E155" s="211" t="s">
        <v>472</v>
      </c>
      <c r="F155" s="212" t="s">
        <v>473</v>
      </c>
      <c r="G155" s="213" t="s">
        <v>252</v>
      </c>
      <c r="H155" s="214">
        <v>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269</v>
      </c>
      <c r="AT155" s="222" t="s">
        <v>123</v>
      </c>
      <c r="AU155" s="222" t="s">
        <v>90</v>
      </c>
      <c r="AY155" s="16" t="s">
        <v>122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269</v>
      </c>
      <c r="BM155" s="222" t="s">
        <v>474</v>
      </c>
    </row>
    <row r="156" s="2" customFormat="1">
      <c r="A156" s="37"/>
      <c r="B156" s="38"/>
      <c r="C156" s="39"/>
      <c r="D156" s="224" t="s">
        <v>128</v>
      </c>
      <c r="E156" s="39"/>
      <c r="F156" s="225" t="s">
        <v>473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128</v>
      </c>
      <c r="AU156" s="16" t="s">
        <v>90</v>
      </c>
    </row>
    <row r="157" s="2" customFormat="1">
      <c r="A157" s="37"/>
      <c r="B157" s="38"/>
      <c r="C157" s="39"/>
      <c r="D157" s="224" t="s">
        <v>130</v>
      </c>
      <c r="E157" s="39"/>
      <c r="F157" s="229" t="s">
        <v>470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90</v>
      </c>
    </row>
    <row r="158" s="12" customFormat="1">
      <c r="A158" s="12"/>
      <c r="B158" s="230"/>
      <c r="C158" s="231"/>
      <c r="D158" s="224" t="s">
        <v>132</v>
      </c>
      <c r="E158" s="232" t="s">
        <v>1</v>
      </c>
      <c r="F158" s="233" t="s">
        <v>475</v>
      </c>
      <c r="G158" s="231"/>
      <c r="H158" s="234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0" t="s">
        <v>132</v>
      </c>
      <c r="AU158" s="240" t="s">
        <v>90</v>
      </c>
      <c r="AV158" s="12" t="s">
        <v>90</v>
      </c>
      <c r="AW158" s="12" t="s">
        <v>34</v>
      </c>
      <c r="AX158" s="12" t="s">
        <v>88</v>
      </c>
      <c r="AY158" s="240" t="s">
        <v>122</v>
      </c>
    </row>
    <row r="159" s="2" customFormat="1" ht="24.15" customHeight="1">
      <c r="A159" s="37"/>
      <c r="B159" s="38"/>
      <c r="C159" s="210" t="s">
        <v>218</v>
      </c>
      <c r="D159" s="210" t="s">
        <v>123</v>
      </c>
      <c r="E159" s="211" t="s">
        <v>476</v>
      </c>
      <c r="F159" s="212" t="s">
        <v>477</v>
      </c>
      <c r="G159" s="213" t="s">
        <v>252</v>
      </c>
      <c r="H159" s="214">
        <v>2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269</v>
      </c>
      <c r="AT159" s="222" t="s">
        <v>123</v>
      </c>
      <c r="AU159" s="222" t="s">
        <v>90</v>
      </c>
      <c r="AY159" s="16" t="s">
        <v>122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269</v>
      </c>
      <c r="BM159" s="222" t="s">
        <v>478</v>
      </c>
    </row>
    <row r="160" s="2" customFormat="1">
      <c r="A160" s="37"/>
      <c r="B160" s="38"/>
      <c r="C160" s="39"/>
      <c r="D160" s="224" t="s">
        <v>128</v>
      </c>
      <c r="E160" s="39"/>
      <c r="F160" s="225" t="s">
        <v>477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128</v>
      </c>
      <c r="AU160" s="16" t="s">
        <v>90</v>
      </c>
    </row>
    <row r="161" s="2" customFormat="1">
      <c r="A161" s="37"/>
      <c r="B161" s="38"/>
      <c r="C161" s="39"/>
      <c r="D161" s="224" t="s">
        <v>130</v>
      </c>
      <c r="E161" s="39"/>
      <c r="F161" s="229" t="s">
        <v>479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90</v>
      </c>
    </row>
    <row r="162" s="12" customFormat="1">
      <c r="A162" s="12"/>
      <c r="B162" s="230"/>
      <c r="C162" s="231"/>
      <c r="D162" s="224" t="s">
        <v>132</v>
      </c>
      <c r="E162" s="232" t="s">
        <v>1</v>
      </c>
      <c r="F162" s="233" t="s">
        <v>480</v>
      </c>
      <c r="G162" s="231"/>
      <c r="H162" s="234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0" t="s">
        <v>132</v>
      </c>
      <c r="AU162" s="240" t="s">
        <v>90</v>
      </c>
      <c r="AV162" s="12" t="s">
        <v>90</v>
      </c>
      <c r="AW162" s="12" t="s">
        <v>34</v>
      </c>
      <c r="AX162" s="12" t="s">
        <v>88</v>
      </c>
      <c r="AY162" s="240" t="s">
        <v>122</v>
      </c>
    </row>
    <row r="163" s="2" customFormat="1" ht="24.15" customHeight="1">
      <c r="A163" s="37"/>
      <c r="B163" s="38"/>
      <c r="C163" s="210" t="s">
        <v>224</v>
      </c>
      <c r="D163" s="210" t="s">
        <v>123</v>
      </c>
      <c r="E163" s="211" t="s">
        <v>481</v>
      </c>
      <c r="F163" s="212" t="s">
        <v>482</v>
      </c>
      <c r="G163" s="213" t="s">
        <v>252</v>
      </c>
      <c r="H163" s="214">
        <v>4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269</v>
      </c>
      <c r="AT163" s="222" t="s">
        <v>123</v>
      </c>
      <c r="AU163" s="222" t="s">
        <v>90</v>
      </c>
      <c r="AY163" s="16" t="s">
        <v>122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269</v>
      </c>
      <c r="BM163" s="222" t="s">
        <v>483</v>
      </c>
    </row>
    <row r="164" s="2" customFormat="1">
      <c r="A164" s="37"/>
      <c r="B164" s="38"/>
      <c r="C164" s="39"/>
      <c r="D164" s="224" t="s">
        <v>128</v>
      </c>
      <c r="E164" s="39"/>
      <c r="F164" s="225" t="s">
        <v>482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128</v>
      </c>
      <c r="AU164" s="16" t="s">
        <v>90</v>
      </c>
    </row>
    <row r="165" s="2" customFormat="1">
      <c r="A165" s="37"/>
      <c r="B165" s="38"/>
      <c r="C165" s="39"/>
      <c r="D165" s="224" t="s">
        <v>130</v>
      </c>
      <c r="E165" s="39"/>
      <c r="F165" s="229" t="s">
        <v>484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90</v>
      </c>
    </row>
    <row r="166" s="12" customFormat="1">
      <c r="A166" s="12"/>
      <c r="B166" s="230"/>
      <c r="C166" s="231"/>
      <c r="D166" s="224" t="s">
        <v>132</v>
      </c>
      <c r="E166" s="232" t="s">
        <v>1</v>
      </c>
      <c r="F166" s="233" t="s">
        <v>485</v>
      </c>
      <c r="G166" s="231"/>
      <c r="H166" s="234">
        <v>4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0" t="s">
        <v>132</v>
      </c>
      <c r="AU166" s="240" t="s">
        <v>90</v>
      </c>
      <c r="AV166" s="12" t="s">
        <v>90</v>
      </c>
      <c r="AW166" s="12" t="s">
        <v>34</v>
      </c>
      <c r="AX166" s="12" t="s">
        <v>88</v>
      </c>
      <c r="AY166" s="240" t="s">
        <v>122</v>
      </c>
    </row>
    <row r="167" s="2" customFormat="1" ht="24.15" customHeight="1">
      <c r="A167" s="37"/>
      <c r="B167" s="38"/>
      <c r="C167" s="210" t="s">
        <v>229</v>
      </c>
      <c r="D167" s="210" t="s">
        <v>123</v>
      </c>
      <c r="E167" s="211" t="s">
        <v>486</v>
      </c>
      <c r="F167" s="212" t="s">
        <v>487</v>
      </c>
      <c r="G167" s="213" t="s">
        <v>252</v>
      </c>
      <c r="H167" s="214">
        <v>3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45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269</v>
      </c>
      <c r="AT167" s="222" t="s">
        <v>123</v>
      </c>
      <c r="AU167" s="222" t="s">
        <v>90</v>
      </c>
      <c r="AY167" s="16" t="s">
        <v>122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88</v>
      </c>
      <c r="BK167" s="223">
        <f>ROUND(I167*H167,2)</f>
        <v>0</v>
      </c>
      <c r="BL167" s="16" t="s">
        <v>269</v>
      </c>
      <c r="BM167" s="222" t="s">
        <v>488</v>
      </c>
    </row>
    <row r="168" s="2" customFormat="1">
      <c r="A168" s="37"/>
      <c r="B168" s="38"/>
      <c r="C168" s="39"/>
      <c r="D168" s="224" t="s">
        <v>128</v>
      </c>
      <c r="E168" s="39"/>
      <c r="F168" s="225" t="s">
        <v>487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128</v>
      </c>
      <c r="AU168" s="16" t="s">
        <v>90</v>
      </c>
    </row>
    <row r="169" s="2" customFormat="1">
      <c r="A169" s="37"/>
      <c r="B169" s="38"/>
      <c r="C169" s="39"/>
      <c r="D169" s="224" t="s">
        <v>130</v>
      </c>
      <c r="E169" s="39"/>
      <c r="F169" s="229" t="s">
        <v>484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130</v>
      </c>
      <c r="AU169" s="16" t="s">
        <v>90</v>
      </c>
    </row>
    <row r="170" s="12" customFormat="1">
      <c r="A170" s="12"/>
      <c r="B170" s="230"/>
      <c r="C170" s="231"/>
      <c r="D170" s="224" t="s">
        <v>132</v>
      </c>
      <c r="E170" s="232" t="s">
        <v>1</v>
      </c>
      <c r="F170" s="233" t="s">
        <v>489</v>
      </c>
      <c r="G170" s="231"/>
      <c r="H170" s="234">
        <v>3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0" t="s">
        <v>132</v>
      </c>
      <c r="AU170" s="240" t="s">
        <v>90</v>
      </c>
      <c r="AV170" s="12" t="s">
        <v>90</v>
      </c>
      <c r="AW170" s="12" t="s">
        <v>34</v>
      </c>
      <c r="AX170" s="12" t="s">
        <v>88</v>
      </c>
      <c r="AY170" s="240" t="s">
        <v>122</v>
      </c>
    </row>
    <row r="171" s="2" customFormat="1" ht="24.15" customHeight="1">
      <c r="A171" s="37"/>
      <c r="B171" s="38"/>
      <c r="C171" s="210" t="s">
        <v>235</v>
      </c>
      <c r="D171" s="210" t="s">
        <v>123</v>
      </c>
      <c r="E171" s="211" t="s">
        <v>490</v>
      </c>
      <c r="F171" s="212" t="s">
        <v>491</v>
      </c>
      <c r="G171" s="213" t="s">
        <v>252</v>
      </c>
      <c r="H171" s="214">
        <v>2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45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269</v>
      </c>
      <c r="AT171" s="222" t="s">
        <v>123</v>
      </c>
      <c r="AU171" s="222" t="s">
        <v>90</v>
      </c>
      <c r="AY171" s="16" t="s">
        <v>122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88</v>
      </c>
      <c r="BK171" s="223">
        <f>ROUND(I171*H171,2)</f>
        <v>0</v>
      </c>
      <c r="BL171" s="16" t="s">
        <v>269</v>
      </c>
      <c r="BM171" s="222" t="s">
        <v>492</v>
      </c>
    </row>
    <row r="172" s="2" customFormat="1">
      <c r="A172" s="37"/>
      <c r="B172" s="38"/>
      <c r="C172" s="39"/>
      <c r="D172" s="224" t="s">
        <v>128</v>
      </c>
      <c r="E172" s="39"/>
      <c r="F172" s="225" t="s">
        <v>491</v>
      </c>
      <c r="G172" s="39"/>
      <c r="H172" s="39"/>
      <c r="I172" s="226"/>
      <c r="J172" s="39"/>
      <c r="K172" s="39"/>
      <c r="L172" s="43"/>
      <c r="M172" s="227"/>
      <c r="N172" s="22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128</v>
      </c>
      <c r="AU172" s="16" t="s">
        <v>90</v>
      </c>
    </row>
    <row r="173" s="2" customFormat="1">
      <c r="A173" s="37"/>
      <c r="B173" s="38"/>
      <c r="C173" s="39"/>
      <c r="D173" s="224" t="s">
        <v>130</v>
      </c>
      <c r="E173" s="39"/>
      <c r="F173" s="229" t="s">
        <v>484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130</v>
      </c>
      <c r="AU173" s="16" t="s">
        <v>90</v>
      </c>
    </row>
    <row r="174" s="12" customFormat="1">
      <c r="A174" s="12"/>
      <c r="B174" s="230"/>
      <c r="C174" s="231"/>
      <c r="D174" s="224" t="s">
        <v>132</v>
      </c>
      <c r="E174" s="232" t="s">
        <v>1</v>
      </c>
      <c r="F174" s="233" t="s">
        <v>493</v>
      </c>
      <c r="G174" s="231"/>
      <c r="H174" s="234">
        <v>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0" t="s">
        <v>132</v>
      </c>
      <c r="AU174" s="240" t="s">
        <v>90</v>
      </c>
      <c r="AV174" s="12" t="s">
        <v>90</v>
      </c>
      <c r="AW174" s="12" t="s">
        <v>34</v>
      </c>
      <c r="AX174" s="12" t="s">
        <v>88</v>
      </c>
      <c r="AY174" s="240" t="s">
        <v>122</v>
      </c>
    </row>
    <row r="175" s="2" customFormat="1" ht="24.15" customHeight="1">
      <c r="A175" s="37"/>
      <c r="B175" s="38"/>
      <c r="C175" s="210" t="s">
        <v>243</v>
      </c>
      <c r="D175" s="210" t="s">
        <v>123</v>
      </c>
      <c r="E175" s="211" t="s">
        <v>494</v>
      </c>
      <c r="F175" s="212" t="s">
        <v>495</v>
      </c>
      <c r="G175" s="213" t="s">
        <v>252</v>
      </c>
      <c r="H175" s="214">
        <v>1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45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269</v>
      </c>
      <c r="AT175" s="222" t="s">
        <v>123</v>
      </c>
      <c r="AU175" s="222" t="s">
        <v>90</v>
      </c>
      <c r="AY175" s="16" t="s">
        <v>122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88</v>
      </c>
      <c r="BK175" s="223">
        <f>ROUND(I175*H175,2)</f>
        <v>0</v>
      </c>
      <c r="BL175" s="16" t="s">
        <v>269</v>
      </c>
      <c r="BM175" s="222" t="s">
        <v>496</v>
      </c>
    </row>
    <row r="176" s="2" customFormat="1">
      <c r="A176" s="37"/>
      <c r="B176" s="38"/>
      <c r="C176" s="39"/>
      <c r="D176" s="224" t="s">
        <v>128</v>
      </c>
      <c r="E176" s="39"/>
      <c r="F176" s="225" t="s">
        <v>495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128</v>
      </c>
      <c r="AU176" s="16" t="s">
        <v>90</v>
      </c>
    </row>
    <row r="177" s="2" customFormat="1">
      <c r="A177" s="37"/>
      <c r="B177" s="38"/>
      <c r="C177" s="39"/>
      <c r="D177" s="224" t="s">
        <v>130</v>
      </c>
      <c r="E177" s="39"/>
      <c r="F177" s="229" t="s">
        <v>497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130</v>
      </c>
      <c r="AU177" s="16" t="s">
        <v>90</v>
      </c>
    </row>
    <row r="178" s="12" customFormat="1">
      <c r="A178" s="12"/>
      <c r="B178" s="230"/>
      <c r="C178" s="231"/>
      <c r="D178" s="224" t="s">
        <v>132</v>
      </c>
      <c r="E178" s="232" t="s">
        <v>1</v>
      </c>
      <c r="F178" s="233" t="s">
        <v>498</v>
      </c>
      <c r="G178" s="231"/>
      <c r="H178" s="234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132</v>
      </c>
      <c r="AU178" s="240" t="s">
        <v>90</v>
      </c>
      <c r="AV178" s="12" t="s">
        <v>90</v>
      </c>
      <c r="AW178" s="12" t="s">
        <v>34</v>
      </c>
      <c r="AX178" s="12" t="s">
        <v>88</v>
      </c>
      <c r="AY178" s="240" t="s">
        <v>122</v>
      </c>
    </row>
    <row r="179" s="2" customFormat="1" ht="16.5" customHeight="1">
      <c r="A179" s="37"/>
      <c r="B179" s="38"/>
      <c r="C179" s="210" t="s">
        <v>249</v>
      </c>
      <c r="D179" s="210" t="s">
        <v>123</v>
      </c>
      <c r="E179" s="211" t="s">
        <v>499</v>
      </c>
      <c r="F179" s="212" t="s">
        <v>500</v>
      </c>
      <c r="G179" s="213" t="s">
        <v>252</v>
      </c>
      <c r="H179" s="214">
        <v>9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45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269</v>
      </c>
      <c r="AT179" s="222" t="s">
        <v>123</v>
      </c>
      <c r="AU179" s="222" t="s">
        <v>90</v>
      </c>
      <c r="AY179" s="16" t="s">
        <v>122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88</v>
      </c>
      <c r="BK179" s="223">
        <f>ROUND(I179*H179,2)</f>
        <v>0</v>
      </c>
      <c r="BL179" s="16" t="s">
        <v>269</v>
      </c>
      <c r="BM179" s="222" t="s">
        <v>501</v>
      </c>
    </row>
    <row r="180" s="2" customFormat="1">
      <c r="A180" s="37"/>
      <c r="B180" s="38"/>
      <c r="C180" s="39"/>
      <c r="D180" s="224" t="s">
        <v>128</v>
      </c>
      <c r="E180" s="39"/>
      <c r="F180" s="225" t="s">
        <v>500</v>
      </c>
      <c r="G180" s="39"/>
      <c r="H180" s="39"/>
      <c r="I180" s="226"/>
      <c r="J180" s="39"/>
      <c r="K180" s="39"/>
      <c r="L180" s="43"/>
      <c r="M180" s="227"/>
      <c r="N180" s="228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128</v>
      </c>
      <c r="AU180" s="16" t="s">
        <v>90</v>
      </c>
    </row>
    <row r="181" s="2" customFormat="1">
      <c r="A181" s="37"/>
      <c r="B181" s="38"/>
      <c r="C181" s="39"/>
      <c r="D181" s="224" t="s">
        <v>130</v>
      </c>
      <c r="E181" s="39"/>
      <c r="F181" s="229" t="s">
        <v>502</v>
      </c>
      <c r="G181" s="39"/>
      <c r="H181" s="39"/>
      <c r="I181" s="226"/>
      <c r="J181" s="39"/>
      <c r="K181" s="39"/>
      <c r="L181" s="43"/>
      <c r="M181" s="227"/>
      <c r="N181" s="22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90</v>
      </c>
    </row>
    <row r="182" s="12" customFormat="1">
      <c r="A182" s="12"/>
      <c r="B182" s="230"/>
      <c r="C182" s="231"/>
      <c r="D182" s="224" t="s">
        <v>132</v>
      </c>
      <c r="E182" s="232" t="s">
        <v>1</v>
      </c>
      <c r="F182" s="233" t="s">
        <v>503</v>
      </c>
      <c r="G182" s="231"/>
      <c r="H182" s="234">
        <v>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0" t="s">
        <v>132</v>
      </c>
      <c r="AU182" s="240" t="s">
        <v>90</v>
      </c>
      <c r="AV182" s="12" t="s">
        <v>90</v>
      </c>
      <c r="AW182" s="12" t="s">
        <v>34</v>
      </c>
      <c r="AX182" s="12" t="s">
        <v>88</v>
      </c>
      <c r="AY182" s="240" t="s">
        <v>122</v>
      </c>
    </row>
    <row r="183" s="2" customFormat="1" ht="24.15" customHeight="1">
      <c r="A183" s="37"/>
      <c r="B183" s="38"/>
      <c r="C183" s="210" t="s">
        <v>257</v>
      </c>
      <c r="D183" s="210" t="s">
        <v>123</v>
      </c>
      <c r="E183" s="211" t="s">
        <v>504</v>
      </c>
      <c r="F183" s="212" t="s">
        <v>505</v>
      </c>
      <c r="G183" s="213" t="s">
        <v>252</v>
      </c>
      <c r="H183" s="214">
        <v>1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45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269</v>
      </c>
      <c r="AT183" s="222" t="s">
        <v>123</v>
      </c>
      <c r="AU183" s="222" t="s">
        <v>90</v>
      </c>
      <c r="AY183" s="16" t="s">
        <v>122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88</v>
      </c>
      <c r="BK183" s="223">
        <f>ROUND(I183*H183,2)</f>
        <v>0</v>
      </c>
      <c r="BL183" s="16" t="s">
        <v>269</v>
      </c>
      <c r="BM183" s="222" t="s">
        <v>506</v>
      </c>
    </row>
    <row r="184" s="2" customFormat="1">
      <c r="A184" s="37"/>
      <c r="B184" s="38"/>
      <c r="C184" s="39"/>
      <c r="D184" s="224" t="s">
        <v>128</v>
      </c>
      <c r="E184" s="39"/>
      <c r="F184" s="225" t="s">
        <v>505</v>
      </c>
      <c r="G184" s="39"/>
      <c r="H184" s="39"/>
      <c r="I184" s="226"/>
      <c r="J184" s="39"/>
      <c r="K184" s="39"/>
      <c r="L184" s="43"/>
      <c r="M184" s="227"/>
      <c r="N184" s="228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128</v>
      </c>
      <c r="AU184" s="16" t="s">
        <v>90</v>
      </c>
    </row>
    <row r="185" s="2" customFormat="1">
      <c r="A185" s="37"/>
      <c r="B185" s="38"/>
      <c r="C185" s="39"/>
      <c r="D185" s="224" t="s">
        <v>130</v>
      </c>
      <c r="E185" s="39"/>
      <c r="F185" s="229" t="s">
        <v>507</v>
      </c>
      <c r="G185" s="39"/>
      <c r="H185" s="39"/>
      <c r="I185" s="226"/>
      <c r="J185" s="39"/>
      <c r="K185" s="39"/>
      <c r="L185" s="43"/>
      <c r="M185" s="227"/>
      <c r="N185" s="22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130</v>
      </c>
      <c r="AU185" s="16" t="s">
        <v>90</v>
      </c>
    </row>
    <row r="186" s="12" customFormat="1">
      <c r="A186" s="12"/>
      <c r="B186" s="230"/>
      <c r="C186" s="231"/>
      <c r="D186" s="224" t="s">
        <v>132</v>
      </c>
      <c r="E186" s="232" t="s">
        <v>1</v>
      </c>
      <c r="F186" s="233" t="s">
        <v>508</v>
      </c>
      <c r="G186" s="231"/>
      <c r="H186" s="234">
        <v>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132</v>
      </c>
      <c r="AU186" s="240" t="s">
        <v>90</v>
      </c>
      <c r="AV186" s="12" t="s">
        <v>90</v>
      </c>
      <c r="AW186" s="12" t="s">
        <v>34</v>
      </c>
      <c r="AX186" s="12" t="s">
        <v>88</v>
      </c>
      <c r="AY186" s="240" t="s">
        <v>122</v>
      </c>
    </row>
    <row r="187" s="2" customFormat="1" ht="24.15" customHeight="1">
      <c r="A187" s="37"/>
      <c r="B187" s="38"/>
      <c r="C187" s="210" t="s">
        <v>8</v>
      </c>
      <c r="D187" s="210" t="s">
        <v>123</v>
      </c>
      <c r="E187" s="211" t="s">
        <v>509</v>
      </c>
      <c r="F187" s="212" t="s">
        <v>510</v>
      </c>
      <c r="G187" s="213" t="s">
        <v>511</v>
      </c>
      <c r="H187" s="214">
        <v>16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45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269</v>
      </c>
      <c r="AT187" s="222" t="s">
        <v>123</v>
      </c>
      <c r="AU187" s="222" t="s">
        <v>90</v>
      </c>
      <c r="AY187" s="16" t="s">
        <v>122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88</v>
      </c>
      <c r="BK187" s="223">
        <f>ROUND(I187*H187,2)</f>
        <v>0</v>
      </c>
      <c r="BL187" s="16" t="s">
        <v>269</v>
      </c>
      <c r="BM187" s="222" t="s">
        <v>512</v>
      </c>
    </row>
    <row r="188" s="2" customFormat="1">
      <c r="A188" s="37"/>
      <c r="B188" s="38"/>
      <c r="C188" s="39"/>
      <c r="D188" s="224" t="s">
        <v>128</v>
      </c>
      <c r="E188" s="39"/>
      <c r="F188" s="225" t="s">
        <v>510</v>
      </c>
      <c r="G188" s="39"/>
      <c r="H188" s="39"/>
      <c r="I188" s="226"/>
      <c r="J188" s="39"/>
      <c r="K188" s="39"/>
      <c r="L188" s="43"/>
      <c r="M188" s="227"/>
      <c r="N188" s="22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128</v>
      </c>
      <c r="AU188" s="16" t="s">
        <v>90</v>
      </c>
    </row>
    <row r="189" s="2" customFormat="1">
      <c r="A189" s="37"/>
      <c r="B189" s="38"/>
      <c r="C189" s="39"/>
      <c r="D189" s="224" t="s">
        <v>130</v>
      </c>
      <c r="E189" s="39"/>
      <c r="F189" s="229" t="s">
        <v>513</v>
      </c>
      <c r="G189" s="39"/>
      <c r="H189" s="39"/>
      <c r="I189" s="226"/>
      <c r="J189" s="39"/>
      <c r="K189" s="39"/>
      <c r="L189" s="43"/>
      <c r="M189" s="227"/>
      <c r="N189" s="22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130</v>
      </c>
      <c r="AU189" s="16" t="s">
        <v>90</v>
      </c>
    </row>
    <row r="190" s="12" customFormat="1">
      <c r="A190" s="12"/>
      <c r="B190" s="230"/>
      <c r="C190" s="231"/>
      <c r="D190" s="224" t="s">
        <v>132</v>
      </c>
      <c r="E190" s="232" t="s">
        <v>1</v>
      </c>
      <c r="F190" s="233" t="s">
        <v>514</v>
      </c>
      <c r="G190" s="231"/>
      <c r="H190" s="234">
        <v>16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0" t="s">
        <v>132</v>
      </c>
      <c r="AU190" s="240" t="s">
        <v>90</v>
      </c>
      <c r="AV190" s="12" t="s">
        <v>90</v>
      </c>
      <c r="AW190" s="12" t="s">
        <v>34</v>
      </c>
      <c r="AX190" s="12" t="s">
        <v>88</v>
      </c>
      <c r="AY190" s="240" t="s">
        <v>122</v>
      </c>
    </row>
    <row r="191" s="2" customFormat="1" ht="16.5" customHeight="1">
      <c r="A191" s="37"/>
      <c r="B191" s="38"/>
      <c r="C191" s="210" t="s">
        <v>269</v>
      </c>
      <c r="D191" s="210" t="s">
        <v>123</v>
      </c>
      <c r="E191" s="211" t="s">
        <v>515</v>
      </c>
      <c r="F191" s="212" t="s">
        <v>516</v>
      </c>
      <c r="G191" s="213" t="s">
        <v>511</v>
      </c>
      <c r="H191" s="214">
        <v>2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45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269</v>
      </c>
      <c r="AT191" s="222" t="s">
        <v>123</v>
      </c>
      <c r="AU191" s="222" t="s">
        <v>90</v>
      </c>
      <c r="AY191" s="16" t="s">
        <v>122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88</v>
      </c>
      <c r="BK191" s="223">
        <f>ROUND(I191*H191,2)</f>
        <v>0</v>
      </c>
      <c r="BL191" s="16" t="s">
        <v>269</v>
      </c>
      <c r="BM191" s="222" t="s">
        <v>517</v>
      </c>
    </row>
    <row r="192" s="2" customFormat="1">
      <c r="A192" s="37"/>
      <c r="B192" s="38"/>
      <c r="C192" s="39"/>
      <c r="D192" s="224" t="s">
        <v>128</v>
      </c>
      <c r="E192" s="39"/>
      <c r="F192" s="225" t="s">
        <v>516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128</v>
      </c>
      <c r="AU192" s="16" t="s">
        <v>90</v>
      </c>
    </row>
    <row r="193" s="2" customFormat="1">
      <c r="A193" s="37"/>
      <c r="B193" s="38"/>
      <c r="C193" s="39"/>
      <c r="D193" s="224" t="s">
        <v>130</v>
      </c>
      <c r="E193" s="39"/>
      <c r="F193" s="229" t="s">
        <v>518</v>
      </c>
      <c r="G193" s="39"/>
      <c r="H193" s="39"/>
      <c r="I193" s="226"/>
      <c r="J193" s="39"/>
      <c r="K193" s="39"/>
      <c r="L193" s="43"/>
      <c r="M193" s="227"/>
      <c r="N193" s="22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130</v>
      </c>
      <c r="AU193" s="16" t="s">
        <v>90</v>
      </c>
    </row>
    <row r="194" s="12" customFormat="1">
      <c r="A194" s="12"/>
      <c r="B194" s="230"/>
      <c r="C194" s="231"/>
      <c r="D194" s="224" t="s">
        <v>132</v>
      </c>
      <c r="E194" s="232" t="s">
        <v>1</v>
      </c>
      <c r="F194" s="233" t="s">
        <v>90</v>
      </c>
      <c r="G194" s="231"/>
      <c r="H194" s="234">
        <v>2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132</v>
      </c>
      <c r="AU194" s="240" t="s">
        <v>90</v>
      </c>
      <c r="AV194" s="12" t="s">
        <v>90</v>
      </c>
      <c r="AW194" s="12" t="s">
        <v>34</v>
      </c>
      <c r="AX194" s="12" t="s">
        <v>88</v>
      </c>
      <c r="AY194" s="240" t="s">
        <v>122</v>
      </c>
    </row>
    <row r="195" s="2" customFormat="1" ht="21.75" customHeight="1">
      <c r="A195" s="37"/>
      <c r="B195" s="38"/>
      <c r="C195" s="210" t="s">
        <v>276</v>
      </c>
      <c r="D195" s="210" t="s">
        <v>123</v>
      </c>
      <c r="E195" s="211" t="s">
        <v>519</v>
      </c>
      <c r="F195" s="212" t="s">
        <v>520</v>
      </c>
      <c r="G195" s="213" t="s">
        <v>179</v>
      </c>
      <c r="H195" s="214">
        <v>3.024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269</v>
      </c>
      <c r="AT195" s="222" t="s">
        <v>123</v>
      </c>
      <c r="AU195" s="222" t="s">
        <v>90</v>
      </c>
      <c r="AY195" s="16" t="s">
        <v>122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269</v>
      </c>
      <c r="BM195" s="222" t="s">
        <v>521</v>
      </c>
    </row>
    <row r="196" s="2" customFormat="1">
      <c r="A196" s="37"/>
      <c r="B196" s="38"/>
      <c r="C196" s="39"/>
      <c r="D196" s="224" t="s">
        <v>128</v>
      </c>
      <c r="E196" s="39"/>
      <c r="F196" s="225" t="s">
        <v>520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128</v>
      </c>
      <c r="AU196" s="16" t="s">
        <v>90</v>
      </c>
    </row>
    <row r="197" s="2" customFormat="1">
      <c r="A197" s="37"/>
      <c r="B197" s="38"/>
      <c r="C197" s="39"/>
      <c r="D197" s="224" t="s">
        <v>130</v>
      </c>
      <c r="E197" s="39"/>
      <c r="F197" s="229" t="s">
        <v>522</v>
      </c>
      <c r="G197" s="39"/>
      <c r="H197" s="39"/>
      <c r="I197" s="226"/>
      <c r="J197" s="39"/>
      <c r="K197" s="39"/>
      <c r="L197" s="43"/>
      <c r="M197" s="227"/>
      <c r="N197" s="22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90</v>
      </c>
    </row>
    <row r="198" s="12" customFormat="1">
      <c r="A198" s="12"/>
      <c r="B198" s="230"/>
      <c r="C198" s="231"/>
      <c r="D198" s="224" t="s">
        <v>132</v>
      </c>
      <c r="E198" s="232" t="s">
        <v>1</v>
      </c>
      <c r="F198" s="233" t="s">
        <v>523</v>
      </c>
      <c r="G198" s="231"/>
      <c r="H198" s="234">
        <v>2.1600000000000001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0" t="s">
        <v>132</v>
      </c>
      <c r="AU198" s="240" t="s">
        <v>90</v>
      </c>
      <c r="AV198" s="12" t="s">
        <v>90</v>
      </c>
      <c r="AW198" s="12" t="s">
        <v>34</v>
      </c>
      <c r="AX198" s="12" t="s">
        <v>80</v>
      </c>
      <c r="AY198" s="240" t="s">
        <v>122</v>
      </c>
    </row>
    <row r="199" s="12" customFormat="1">
      <c r="A199" s="12"/>
      <c r="B199" s="230"/>
      <c r="C199" s="231"/>
      <c r="D199" s="224" t="s">
        <v>132</v>
      </c>
      <c r="E199" s="232" t="s">
        <v>1</v>
      </c>
      <c r="F199" s="233" t="s">
        <v>524</v>
      </c>
      <c r="G199" s="231"/>
      <c r="H199" s="234">
        <v>0.86399999999999999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132</v>
      </c>
      <c r="AU199" s="240" t="s">
        <v>90</v>
      </c>
      <c r="AV199" s="12" t="s">
        <v>90</v>
      </c>
      <c r="AW199" s="12" t="s">
        <v>34</v>
      </c>
      <c r="AX199" s="12" t="s">
        <v>80</v>
      </c>
      <c r="AY199" s="240" t="s">
        <v>122</v>
      </c>
    </row>
    <row r="200" s="11" customFormat="1" ht="22.8" customHeight="1">
      <c r="A200" s="11"/>
      <c r="B200" s="196"/>
      <c r="C200" s="197"/>
      <c r="D200" s="198" t="s">
        <v>79</v>
      </c>
      <c r="E200" s="250" t="s">
        <v>525</v>
      </c>
      <c r="F200" s="250" t="s">
        <v>526</v>
      </c>
      <c r="G200" s="197"/>
      <c r="H200" s="197"/>
      <c r="I200" s="200"/>
      <c r="J200" s="251">
        <f>BK200</f>
        <v>0</v>
      </c>
      <c r="K200" s="197"/>
      <c r="L200" s="202"/>
      <c r="M200" s="203"/>
      <c r="N200" s="204"/>
      <c r="O200" s="204"/>
      <c r="P200" s="205">
        <f>SUM(P201:P229)</f>
        <v>0</v>
      </c>
      <c r="Q200" s="204"/>
      <c r="R200" s="205">
        <f>SUM(R201:R229)</f>
        <v>0</v>
      </c>
      <c r="S200" s="204"/>
      <c r="T200" s="206">
        <f>SUM(T201:T229)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7" t="s">
        <v>90</v>
      </c>
      <c r="AT200" s="208" t="s">
        <v>79</v>
      </c>
      <c r="AU200" s="208" t="s">
        <v>88</v>
      </c>
      <c r="AY200" s="207" t="s">
        <v>122</v>
      </c>
      <c r="BK200" s="209">
        <f>SUM(BK201:BK229)</f>
        <v>0</v>
      </c>
    </row>
    <row r="201" s="2" customFormat="1" ht="24.15" customHeight="1">
      <c r="A201" s="37"/>
      <c r="B201" s="38"/>
      <c r="C201" s="210" t="s">
        <v>282</v>
      </c>
      <c r="D201" s="210" t="s">
        <v>123</v>
      </c>
      <c r="E201" s="211" t="s">
        <v>527</v>
      </c>
      <c r="F201" s="212" t="s">
        <v>528</v>
      </c>
      <c r="G201" s="213" t="s">
        <v>252</v>
      </c>
      <c r="H201" s="214">
        <v>1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45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269</v>
      </c>
      <c r="AT201" s="222" t="s">
        <v>123</v>
      </c>
      <c r="AU201" s="222" t="s">
        <v>90</v>
      </c>
      <c r="AY201" s="16" t="s">
        <v>122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88</v>
      </c>
      <c r="BK201" s="223">
        <f>ROUND(I201*H201,2)</f>
        <v>0</v>
      </c>
      <c r="BL201" s="16" t="s">
        <v>269</v>
      </c>
      <c r="BM201" s="222" t="s">
        <v>529</v>
      </c>
    </row>
    <row r="202" s="2" customFormat="1">
      <c r="A202" s="37"/>
      <c r="B202" s="38"/>
      <c r="C202" s="39"/>
      <c r="D202" s="224" t="s">
        <v>128</v>
      </c>
      <c r="E202" s="39"/>
      <c r="F202" s="225" t="s">
        <v>528</v>
      </c>
      <c r="G202" s="39"/>
      <c r="H202" s="39"/>
      <c r="I202" s="226"/>
      <c r="J202" s="39"/>
      <c r="K202" s="39"/>
      <c r="L202" s="43"/>
      <c r="M202" s="227"/>
      <c r="N202" s="22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128</v>
      </c>
      <c r="AU202" s="16" t="s">
        <v>90</v>
      </c>
    </row>
    <row r="203" s="2" customFormat="1">
      <c r="A203" s="37"/>
      <c r="B203" s="38"/>
      <c r="C203" s="39"/>
      <c r="D203" s="224" t="s">
        <v>130</v>
      </c>
      <c r="E203" s="39"/>
      <c r="F203" s="229" t="s">
        <v>530</v>
      </c>
      <c r="G203" s="39"/>
      <c r="H203" s="39"/>
      <c r="I203" s="226"/>
      <c r="J203" s="39"/>
      <c r="K203" s="39"/>
      <c r="L203" s="43"/>
      <c r="M203" s="227"/>
      <c r="N203" s="22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90</v>
      </c>
    </row>
    <row r="204" s="12" customFormat="1">
      <c r="A204" s="12"/>
      <c r="B204" s="230"/>
      <c r="C204" s="231"/>
      <c r="D204" s="224" t="s">
        <v>132</v>
      </c>
      <c r="E204" s="232" t="s">
        <v>1</v>
      </c>
      <c r="F204" s="233" t="s">
        <v>88</v>
      </c>
      <c r="G204" s="231"/>
      <c r="H204" s="234">
        <v>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0" t="s">
        <v>132</v>
      </c>
      <c r="AU204" s="240" t="s">
        <v>90</v>
      </c>
      <c r="AV204" s="12" t="s">
        <v>90</v>
      </c>
      <c r="AW204" s="12" t="s">
        <v>34</v>
      </c>
      <c r="AX204" s="12" t="s">
        <v>88</v>
      </c>
      <c r="AY204" s="240" t="s">
        <v>122</v>
      </c>
    </row>
    <row r="205" s="2" customFormat="1" ht="24.15" customHeight="1">
      <c r="A205" s="37"/>
      <c r="B205" s="38"/>
      <c r="C205" s="210" t="s">
        <v>289</v>
      </c>
      <c r="D205" s="210" t="s">
        <v>123</v>
      </c>
      <c r="E205" s="211" t="s">
        <v>531</v>
      </c>
      <c r="F205" s="212" t="s">
        <v>532</v>
      </c>
      <c r="G205" s="213" t="s">
        <v>511</v>
      </c>
      <c r="H205" s="214">
        <v>16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45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269</v>
      </c>
      <c r="AT205" s="222" t="s">
        <v>123</v>
      </c>
      <c r="AU205" s="222" t="s">
        <v>90</v>
      </c>
      <c r="AY205" s="16" t="s">
        <v>122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88</v>
      </c>
      <c r="BK205" s="223">
        <f>ROUND(I205*H205,2)</f>
        <v>0</v>
      </c>
      <c r="BL205" s="16" t="s">
        <v>269</v>
      </c>
      <c r="BM205" s="222" t="s">
        <v>533</v>
      </c>
    </row>
    <row r="206" s="2" customFormat="1">
      <c r="A206" s="37"/>
      <c r="B206" s="38"/>
      <c r="C206" s="39"/>
      <c r="D206" s="224" t="s">
        <v>128</v>
      </c>
      <c r="E206" s="39"/>
      <c r="F206" s="225" t="s">
        <v>532</v>
      </c>
      <c r="G206" s="39"/>
      <c r="H206" s="39"/>
      <c r="I206" s="226"/>
      <c r="J206" s="39"/>
      <c r="K206" s="39"/>
      <c r="L206" s="43"/>
      <c r="M206" s="227"/>
      <c r="N206" s="22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128</v>
      </c>
      <c r="AU206" s="16" t="s">
        <v>90</v>
      </c>
    </row>
    <row r="207" s="2" customFormat="1">
      <c r="A207" s="37"/>
      <c r="B207" s="38"/>
      <c r="C207" s="39"/>
      <c r="D207" s="224" t="s">
        <v>130</v>
      </c>
      <c r="E207" s="39"/>
      <c r="F207" s="229" t="s">
        <v>534</v>
      </c>
      <c r="G207" s="39"/>
      <c r="H207" s="39"/>
      <c r="I207" s="226"/>
      <c r="J207" s="39"/>
      <c r="K207" s="39"/>
      <c r="L207" s="43"/>
      <c r="M207" s="227"/>
      <c r="N207" s="228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90</v>
      </c>
    </row>
    <row r="208" s="12" customFormat="1">
      <c r="A208" s="12"/>
      <c r="B208" s="230"/>
      <c r="C208" s="231"/>
      <c r="D208" s="224" t="s">
        <v>132</v>
      </c>
      <c r="E208" s="232" t="s">
        <v>1</v>
      </c>
      <c r="F208" s="233" t="s">
        <v>269</v>
      </c>
      <c r="G208" s="231"/>
      <c r="H208" s="234">
        <v>16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0" t="s">
        <v>132</v>
      </c>
      <c r="AU208" s="240" t="s">
        <v>90</v>
      </c>
      <c r="AV208" s="12" t="s">
        <v>90</v>
      </c>
      <c r="AW208" s="12" t="s">
        <v>34</v>
      </c>
      <c r="AX208" s="12" t="s">
        <v>88</v>
      </c>
      <c r="AY208" s="240" t="s">
        <v>122</v>
      </c>
    </row>
    <row r="209" s="2" customFormat="1" ht="16.5" customHeight="1">
      <c r="A209" s="37"/>
      <c r="B209" s="38"/>
      <c r="C209" s="210" t="s">
        <v>295</v>
      </c>
      <c r="D209" s="210" t="s">
        <v>123</v>
      </c>
      <c r="E209" s="211" t="s">
        <v>535</v>
      </c>
      <c r="F209" s="212" t="s">
        <v>536</v>
      </c>
      <c r="G209" s="213" t="s">
        <v>252</v>
      </c>
      <c r="H209" s="214">
        <v>7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45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269</v>
      </c>
      <c r="AT209" s="222" t="s">
        <v>123</v>
      </c>
      <c r="AU209" s="222" t="s">
        <v>90</v>
      </c>
      <c r="AY209" s="16" t="s">
        <v>122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88</v>
      </c>
      <c r="BK209" s="223">
        <f>ROUND(I209*H209,2)</f>
        <v>0</v>
      </c>
      <c r="BL209" s="16" t="s">
        <v>269</v>
      </c>
      <c r="BM209" s="222" t="s">
        <v>537</v>
      </c>
    </row>
    <row r="210" s="2" customFormat="1">
      <c r="A210" s="37"/>
      <c r="B210" s="38"/>
      <c r="C210" s="39"/>
      <c r="D210" s="224" t="s">
        <v>128</v>
      </c>
      <c r="E210" s="39"/>
      <c r="F210" s="225" t="s">
        <v>536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128</v>
      </c>
      <c r="AU210" s="16" t="s">
        <v>90</v>
      </c>
    </row>
    <row r="211" s="2" customFormat="1">
      <c r="A211" s="37"/>
      <c r="B211" s="38"/>
      <c r="C211" s="39"/>
      <c r="D211" s="224" t="s">
        <v>130</v>
      </c>
      <c r="E211" s="39"/>
      <c r="F211" s="229" t="s">
        <v>538</v>
      </c>
      <c r="G211" s="39"/>
      <c r="H211" s="39"/>
      <c r="I211" s="226"/>
      <c r="J211" s="39"/>
      <c r="K211" s="39"/>
      <c r="L211" s="43"/>
      <c r="M211" s="227"/>
      <c r="N211" s="228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90</v>
      </c>
    </row>
    <row r="212" s="12" customFormat="1">
      <c r="A212" s="12"/>
      <c r="B212" s="230"/>
      <c r="C212" s="231"/>
      <c r="D212" s="224" t="s">
        <v>132</v>
      </c>
      <c r="E212" s="232" t="s">
        <v>1</v>
      </c>
      <c r="F212" s="233" t="s">
        <v>539</v>
      </c>
      <c r="G212" s="231"/>
      <c r="H212" s="234">
        <v>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0" t="s">
        <v>132</v>
      </c>
      <c r="AU212" s="240" t="s">
        <v>90</v>
      </c>
      <c r="AV212" s="12" t="s">
        <v>90</v>
      </c>
      <c r="AW212" s="12" t="s">
        <v>34</v>
      </c>
      <c r="AX212" s="12" t="s">
        <v>80</v>
      </c>
      <c r="AY212" s="240" t="s">
        <v>122</v>
      </c>
    </row>
    <row r="213" s="12" customFormat="1">
      <c r="A213" s="12"/>
      <c r="B213" s="230"/>
      <c r="C213" s="231"/>
      <c r="D213" s="224" t="s">
        <v>132</v>
      </c>
      <c r="E213" s="232" t="s">
        <v>1</v>
      </c>
      <c r="F213" s="233" t="s">
        <v>540</v>
      </c>
      <c r="G213" s="231"/>
      <c r="H213" s="234">
        <v>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0" t="s">
        <v>132</v>
      </c>
      <c r="AU213" s="240" t="s">
        <v>90</v>
      </c>
      <c r="AV213" s="12" t="s">
        <v>90</v>
      </c>
      <c r="AW213" s="12" t="s">
        <v>34</v>
      </c>
      <c r="AX213" s="12" t="s">
        <v>80</v>
      </c>
      <c r="AY213" s="240" t="s">
        <v>122</v>
      </c>
    </row>
    <row r="214" s="2" customFormat="1" ht="16.5" customHeight="1">
      <c r="A214" s="37"/>
      <c r="B214" s="38"/>
      <c r="C214" s="210" t="s">
        <v>7</v>
      </c>
      <c r="D214" s="210" t="s">
        <v>123</v>
      </c>
      <c r="E214" s="211" t="s">
        <v>541</v>
      </c>
      <c r="F214" s="212" t="s">
        <v>542</v>
      </c>
      <c r="G214" s="213" t="s">
        <v>252</v>
      </c>
      <c r="H214" s="214">
        <v>4</v>
      </c>
      <c r="I214" s="215"/>
      <c r="J214" s="216">
        <f>ROUND(I214*H214,2)</f>
        <v>0</v>
      </c>
      <c r="K214" s="217"/>
      <c r="L214" s="43"/>
      <c r="M214" s="218" t="s">
        <v>1</v>
      </c>
      <c r="N214" s="219" t="s">
        <v>45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269</v>
      </c>
      <c r="AT214" s="222" t="s">
        <v>123</v>
      </c>
      <c r="AU214" s="222" t="s">
        <v>90</v>
      </c>
      <c r="AY214" s="16" t="s">
        <v>122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88</v>
      </c>
      <c r="BK214" s="223">
        <f>ROUND(I214*H214,2)</f>
        <v>0</v>
      </c>
      <c r="BL214" s="16" t="s">
        <v>269</v>
      </c>
      <c r="BM214" s="222" t="s">
        <v>543</v>
      </c>
    </row>
    <row r="215" s="2" customFormat="1">
      <c r="A215" s="37"/>
      <c r="B215" s="38"/>
      <c r="C215" s="39"/>
      <c r="D215" s="224" t="s">
        <v>128</v>
      </c>
      <c r="E215" s="39"/>
      <c r="F215" s="225" t="s">
        <v>542</v>
      </c>
      <c r="G215" s="39"/>
      <c r="H215" s="39"/>
      <c r="I215" s="226"/>
      <c r="J215" s="39"/>
      <c r="K215" s="39"/>
      <c r="L215" s="43"/>
      <c r="M215" s="227"/>
      <c r="N215" s="228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128</v>
      </c>
      <c r="AU215" s="16" t="s">
        <v>90</v>
      </c>
    </row>
    <row r="216" s="2" customFormat="1">
      <c r="A216" s="37"/>
      <c r="B216" s="38"/>
      <c r="C216" s="39"/>
      <c r="D216" s="224" t="s">
        <v>130</v>
      </c>
      <c r="E216" s="39"/>
      <c r="F216" s="229" t="s">
        <v>538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90</v>
      </c>
    </row>
    <row r="217" s="12" customFormat="1">
      <c r="A217" s="12"/>
      <c r="B217" s="230"/>
      <c r="C217" s="231"/>
      <c r="D217" s="224" t="s">
        <v>132</v>
      </c>
      <c r="E217" s="232" t="s">
        <v>1</v>
      </c>
      <c r="F217" s="233" t="s">
        <v>544</v>
      </c>
      <c r="G217" s="231"/>
      <c r="H217" s="234">
        <v>4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132</v>
      </c>
      <c r="AU217" s="240" t="s">
        <v>90</v>
      </c>
      <c r="AV217" s="12" t="s">
        <v>90</v>
      </c>
      <c r="AW217" s="12" t="s">
        <v>34</v>
      </c>
      <c r="AX217" s="12" t="s">
        <v>88</v>
      </c>
      <c r="AY217" s="240" t="s">
        <v>122</v>
      </c>
    </row>
    <row r="218" s="2" customFormat="1" ht="16.5" customHeight="1">
      <c r="A218" s="37"/>
      <c r="B218" s="38"/>
      <c r="C218" s="210" t="s">
        <v>307</v>
      </c>
      <c r="D218" s="210" t="s">
        <v>123</v>
      </c>
      <c r="E218" s="211" t="s">
        <v>545</v>
      </c>
      <c r="F218" s="212" t="s">
        <v>546</v>
      </c>
      <c r="G218" s="213" t="s">
        <v>252</v>
      </c>
      <c r="H218" s="214">
        <v>2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45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269</v>
      </c>
      <c r="AT218" s="222" t="s">
        <v>123</v>
      </c>
      <c r="AU218" s="222" t="s">
        <v>90</v>
      </c>
      <c r="AY218" s="16" t="s">
        <v>122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88</v>
      </c>
      <c r="BK218" s="223">
        <f>ROUND(I218*H218,2)</f>
        <v>0</v>
      </c>
      <c r="BL218" s="16" t="s">
        <v>269</v>
      </c>
      <c r="BM218" s="222" t="s">
        <v>547</v>
      </c>
    </row>
    <row r="219" s="2" customFormat="1">
      <c r="A219" s="37"/>
      <c r="B219" s="38"/>
      <c r="C219" s="39"/>
      <c r="D219" s="224" t="s">
        <v>128</v>
      </c>
      <c r="E219" s="39"/>
      <c r="F219" s="225" t="s">
        <v>546</v>
      </c>
      <c r="G219" s="39"/>
      <c r="H219" s="39"/>
      <c r="I219" s="226"/>
      <c r="J219" s="39"/>
      <c r="K219" s="39"/>
      <c r="L219" s="43"/>
      <c r="M219" s="227"/>
      <c r="N219" s="228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128</v>
      </c>
      <c r="AU219" s="16" t="s">
        <v>90</v>
      </c>
    </row>
    <row r="220" s="2" customFormat="1">
      <c r="A220" s="37"/>
      <c r="B220" s="38"/>
      <c r="C220" s="39"/>
      <c r="D220" s="224" t="s">
        <v>130</v>
      </c>
      <c r="E220" s="39"/>
      <c r="F220" s="229" t="s">
        <v>538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90</v>
      </c>
    </row>
    <row r="221" s="12" customFormat="1">
      <c r="A221" s="12"/>
      <c r="B221" s="230"/>
      <c r="C221" s="231"/>
      <c r="D221" s="224" t="s">
        <v>132</v>
      </c>
      <c r="E221" s="232" t="s">
        <v>1</v>
      </c>
      <c r="F221" s="233" t="s">
        <v>548</v>
      </c>
      <c r="G221" s="231"/>
      <c r="H221" s="234">
        <v>2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0" t="s">
        <v>132</v>
      </c>
      <c r="AU221" s="240" t="s">
        <v>90</v>
      </c>
      <c r="AV221" s="12" t="s">
        <v>90</v>
      </c>
      <c r="AW221" s="12" t="s">
        <v>34</v>
      </c>
      <c r="AX221" s="12" t="s">
        <v>88</v>
      </c>
      <c r="AY221" s="240" t="s">
        <v>122</v>
      </c>
    </row>
    <row r="222" s="2" customFormat="1" ht="16.5" customHeight="1">
      <c r="A222" s="37"/>
      <c r="B222" s="38"/>
      <c r="C222" s="210" t="s">
        <v>312</v>
      </c>
      <c r="D222" s="210" t="s">
        <v>123</v>
      </c>
      <c r="E222" s="211" t="s">
        <v>549</v>
      </c>
      <c r="F222" s="212" t="s">
        <v>550</v>
      </c>
      <c r="G222" s="213" t="s">
        <v>252</v>
      </c>
      <c r="H222" s="214">
        <v>2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45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269</v>
      </c>
      <c r="AT222" s="222" t="s">
        <v>123</v>
      </c>
      <c r="AU222" s="222" t="s">
        <v>90</v>
      </c>
      <c r="AY222" s="16" t="s">
        <v>122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88</v>
      </c>
      <c r="BK222" s="223">
        <f>ROUND(I222*H222,2)</f>
        <v>0</v>
      </c>
      <c r="BL222" s="16" t="s">
        <v>269</v>
      </c>
      <c r="BM222" s="222" t="s">
        <v>551</v>
      </c>
    </row>
    <row r="223" s="2" customFormat="1">
      <c r="A223" s="37"/>
      <c r="B223" s="38"/>
      <c r="C223" s="39"/>
      <c r="D223" s="224" t="s">
        <v>128</v>
      </c>
      <c r="E223" s="39"/>
      <c r="F223" s="225" t="s">
        <v>550</v>
      </c>
      <c r="G223" s="39"/>
      <c r="H223" s="39"/>
      <c r="I223" s="226"/>
      <c r="J223" s="39"/>
      <c r="K223" s="39"/>
      <c r="L223" s="43"/>
      <c r="M223" s="227"/>
      <c r="N223" s="228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128</v>
      </c>
      <c r="AU223" s="16" t="s">
        <v>90</v>
      </c>
    </row>
    <row r="224" s="2" customFormat="1">
      <c r="A224" s="37"/>
      <c r="B224" s="38"/>
      <c r="C224" s="39"/>
      <c r="D224" s="224" t="s">
        <v>130</v>
      </c>
      <c r="E224" s="39"/>
      <c r="F224" s="229" t="s">
        <v>538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90</v>
      </c>
    </row>
    <row r="225" s="12" customFormat="1">
      <c r="A225" s="12"/>
      <c r="B225" s="230"/>
      <c r="C225" s="231"/>
      <c r="D225" s="224" t="s">
        <v>132</v>
      </c>
      <c r="E225" s="232" t="s">
        <v>1</v>
      </c>
      <c r="F225" s="233" t="s">
        <v>552</v>
      </c>
      <c r="G225" s="231"/>
      <c r="H225" s="234">
        <v>2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0" t="s">
        <v>132</v>
      </c>
      <c r="AU225" s="240" t="s">
        <v>90</v>
      </c>
      <c r="AV225" s="12" t="s">
        <v>90</v>
      </c>
      <c r="AW225" s="12" t="s">
        <v>34</v>
      </c>
      <c r="AX225" s="12" t="s">
        <v>88</v>
      </c>
      <c r="AY225" s="240" t="s">
        <v>122</v>
      </c>
    </row>
    <row r="226" s="2" customFormat="1" ht="24.15" customHeight="1">
      <c r="A226" s="37"/>
      <c r="B226" s="38"/>
      <c r="C226" s="210" t="s">
        <v>317</v>
      </c>
      <c r="D226" s="210" t="s">
        <v>123</v>
      </c>
      <c r="E226" s="211" t="s">
        <v>553</v>
      </c>
      <c r="F226" s="212" t="s">
        <v>554</v>
      </c>
      <c r="G226" s="213" t="s">
        <v>200</v>
      </c>
      <c r="H226" s="214">
        <v>160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45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269</v>
      </c>
      <c r="AT226" s="222" t="s">
        <v>123</v>
      </c>
      <c r="AU226" s="222" t="s">
        <v>90</v>
      </c>
      <c r="AY226" s="16" t="s">
        <v>122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88</v>
      </c>
      <c r="BK226" s="223">
        <f>ROUND(I226*H226,2)</f>
        <v>0</v>
      </c>
      <c r="BL226" s="16" t="s">
        <v>269</v>
      </c>
      <c r="BM226" s="222" t="s">
        <v>555</v>
      </c>
    </row>
    <row r="227" s="2" customFormat="1">
      <c r="A227" s="37"/>
      <c r="B227" s="38"/>
      <c r="C227" s="39"/>
      <c r="D227" s="224" t="s">
        <v>128</v>
      </c>
      <c r="E227" s="39"/>
      <c r="F227" s="225" t="s">
        <v>554</v>
      </c>
      <c r="G227" s="39"/>
      <c r="H227" s="39"/>
      <c r="I227" s="226"/>
      <c r="J227" s="39"/>
      <c r="K227" s="39"/>
      <c r="L227" s="43"/>
      <c r="M227" s="227"/>
      <c r="N227" s="228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128</v>
      </c>
      <c r="AU227" s="16" t="s">
        <v>90</v>
      </c>
    </row>
    <row r="228" s="2" customFormat="1">
      <c r="A228" s="37"/>
      <c r="B228" s="38"/>
      <c r="C228" s="39"/>
      <c r="D228" s="224" t="s">
        <v>130</v>
      </c>
      <c r="E228" s="39"/>
      <c r="F228" s="229" t="s">
        <v>556</v>
      </c>
      <c r="G228" s="39"/>
      <c r="H228" s="39"/>
      <c r="I228" s="226"/>
      <c r="J228" s="39"/>
      <c r="K228" s="39"/>
      <c r="L228" s="43"/>
      <c r="M228" s="227"/>
      <c r="N228" s="22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130</v>
      </c>
      <c r="AU228" s="16" t="s">
        <v>90</v>
      </c>
    </row>
    <row r="229" s="12" customFormat="1">
      <c r="A229" s="12"/>
      <c r="B229" s="230"/>
      <c r="C229" s="231"/>
      <c r="D229" s="224" t="s">
        <v>132</v>
      </c>
      <c r="E229" s="232" t="s">
        <v>1</v>
      </c>
      <c r="F229" s="233" t="s">
        <v>557</v>
      </c>
      <c r="G229" s="231"/>
      <c r="H229" s="234">
        <v>160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0" t="s">
        <v>132</v>
      </c>
      <c r="AU229" s="240" t="s">
        <v>90</v>
      </c>
      <c r="AV229" s="12" t="s">
        <v>90</v>
      </c>
      <c r="AW229" s="12" t="s">
        <v>34</v>
      </c>
      <c r="AX229" s="12" t="s">
        <v>88</v>
      </c>
      <c r="AY229" s="240" t="s">
        <v>122</v>
      </c>
    </row>
    <row r="230" s="11" customFormat="1" ht="22.8" customHeight="1">
      <c r="A230" s="11"/>
      <c r="B230" s="196"/>
      <c r="C230" s="197"/>
      <c r="D230" s="198" t="s">
        <v>79</v>
      </c>
      <c r="E230" s="250" t="s">
        <v>558</v>
      </c>
      <c r="F230" s="250" t="s">
        <v>559</v>
      </c>
      <c r="G230" s="197"/>
      <c r="H230" s="197"/>
      <c r="I230" s="200"/>
      <c r="J230" s="251">
        <f>BK230</f>
        <v>0</v>
      </c>
      <c r="K230" s="197"/>
      <c r="L230" s="202"/>
      <c r="M230" s="203"/>
      <c r="N230" s="204"/>
      <c r="O230" s="204"/>
      <c r="P230" s="205">
        <f>SUM(P231:P247)</f>
        <v>0</v>
      </c>
      <c r="Q230" s="204"/>
      <c r="R230" s="205">
        <f>SUM(R231:R247)</f>
        <v>0</v>
      </c>
      <c r="S230" s="204"/>
      <c r="T230" s="206">
        <f>SUM(T231:T247)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90</v>
      </c>
      <c r="AT230" s="208" t="s">
        <v>79</v>
      </c>
      <c r="AU230" s="208" t="s">
        <v>88</v>
      </c>
      <c r="AY230" s="207" t="s">
        <v>122</v>
      </c>
      <c r="BK230" s="209">
        <f>SUM(BK231:BK247)</f>
        <v>0</v>
      </c>
    </row>
    <row r="231" s="2" customFormat="1" ht="24.15" customHeight="1">
      <c r="A231" s="37"/>
      <c r="B231" s="38"/>
      <c r="C231" s="210" t="s">
        <v>323</v>
      </c>
      <c r="D231" s="210" t="s">
        <v>123</v>
      </c>
      <c r="E231" s="211" t="s">
        <v>560</v>
      </c>
      <c r="F231" s="212" t="s">
        <v>561</v>
      </c>
      <c r="G231" s="213" t="s">
        <v>200</v>
      </c>
      <c r="H231" s="214">
        <v>13</v>
      </c>
      <c r="I231" s="215"/>
      <c r="J231" s="216">
        <f>ROUND(I231*H231,2)</f>
        <v>0</v>
      </c>
      <c r="K231" s="217"/>
      <c r="L231" s="43"/>
      <c r="M231" s="218" t="s">
        <v>1</v>
      </c>
      <c r="N231" s="219" t="s">
        <v>45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269</v>
      </c>
      <c r="AT231" s="222" t="s">
        <v>123</v>
      </c>
      <c r="AU231" s="222" t="s">
        <v>90</v>
      </c>
      <c r="AY231" s="16" t="s">
        <v>122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88</v>
      </c>
      <c r="BK231" s="223">
        <f>ROUND(I231*H231,2)</f>
        <v>0</v>
      </c>
      <c r="BL231" s="16" t="s">
        <v>269</v>
      </c>
      <c r="BM231" s="222" t="s">
        <v>562</v>
      </c>
    </row>
    <row r="232" s="2" customFormat="1">
      <c r="A232" s="37"/>
      <c r="B232" s="38"/>
      <c r="C232" s="39"/>
      <c r="D232" s="224" t="s">
        <v>128</v>
      </c>
      <c r="E232" s="39"/>
      <c r="F232" s="225" t="s">
        <v>561</v>
      </c>
      <c r="G232" s="39"/>
      <c r="H232" s="39"/>
      <c r="I232" s="226"/>
      <c r="J232" s="39"/>
      <c r="K232" s="39"/>
      <c r="L232" s="43"/>
      <c r="M232" s="227"/>
      <c r="N232" s="22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128</v>
      </c>
      <c r="AU232" s="16" t="s">
        <v>90</v>
      </c>
    </row>
    <row r="233" s="2" customFormat="1">
      <c r="A233" s="37"/>
      <c r="B233" s="38"/>
      <c r="C233" s="39"/>
      <c r="D233" s="224" t="s">
        <v>130</v>
      </c>
      <c r="E233" s="39"/>
      <c r="F233" s="229" t="s">
        <v>563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130</v>
      </c>
      <c r="AU233" s="16" t="s">
        <v>90</v>
      </c>
    </row>
    <row r="234" s="12" customFormat="1">
      <c r="A234" s="12"/>
      <c r="B234" s="230"/>
      <c r="C234" s="231"/>
      <c r="D234" s="224" t="s">
        <v>132</v>
      </c>
      <c r="E234" s="232" t="s">
        <v>1</v>
      </c>
      <c r="F234" s="233" t="s">
        <v>564</v>
      </c>
      <c r="G234" s="231"/>
      <c r="H234" s="234">
        <v>13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0" t="s">
        <v>132</v>
      </c>
      <c r="AU234" s="240" t="s">
        <v>90</v>
      </c>
      <c r="AV234" s="12" t="s">
        <v>90</v>
      </c>
      <c r="AW234" s="12" t="s">
        <v>34</v>
      </c>
      <c r="AX234" s="12" t="s">
        <v>88</v>
      </c>
      <c r="AY234" s="240" t="s">
        <v>122</v>
      </c>
    </row>
    <row r="235" s="2" customFormat="1" ht="24.15" customHeight="1">
      <c r="A235" s="37"/>
      <c r="B235" s="38"/>
      <c r="C235" s="210" t="s">
        <v>330</v>
      </c>
      <c r="D235" s="210" t="s">
        <v>123</v>
      </c>
      <c r="E235" s="211" t="s">
        <v>565</v>
      </c>
      <c r="F235" s="212" t="s">
        <v>566</v>
      </c>
      <c r="G235" s="213" t="s">
        <v>200</v>
      </c>
      <c r="H235" s="214">
        <v>145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45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269</v>
      </c>
      <c r="AT235" s="222" t="s">
        <v>123</v>
      </c>
      <c r="AU235" s="222" t="s">
        <v>90</v>
      </c>
      <c r="AY235" s="16" t="s">
        <v>122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88</v>
      </c>
      <c r="BK235" s="223">
        <f>ROUND(I235*H235,2)</f>
        <v>0</v>
      </c>
      <c r="BL235" s="16" t="s">
        <v>269</v>
      </c>
      <c r="BM235" s="222" t="s">
        <v>567</v>
      </c>
    </row>
    <row r="236" s="2" customFormat="1">
      <c r="A236" s="37"/>
      <c r="B236" s="38"/>
      <c r="C236" s="39"/>
      <c r="D236" s="224" t="s">
        <v>128</v>
      </c>
      <c r="E236" s="39"/>
      <c r="F236" s="225" t="s">
        <v>566</v>
      </c>
      <c r="G236" s="39"/>
      <c r="H236" s="39"/>
      <c r="I236" s="226"/>
      <c r="J236" s="39"/>
      <c r="K236" s="39"/>
      <c r="L236" s="43"/>
      <c r="M236" s="227"/>
      <c r="N236" s="22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128</v>
      </c>
      <c r="AU236" s="16" t="s">
        <v>90</v>
      </c>
    </row>
    <row r="237" s="2" customFormat="1">
      <c r="A237" s="37"/>
      <c r="B237" s="38"/>
      <c r="C237" s="39"/>
      <c r="D237" s="224" t="s">
        <v>130</v>
      </c>
      <c r="E237" s="39"/>
      <c r="F237" s="229" t="s">
        <v>568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130</v>
      </c>
      <c r="AU237" s="16" t="s">
        <v>90</v>
      </c>
    </row>
    <row r="238" s="12" customFormat="1">
      <c r="A238" s="12"/>
      <c r="B238" s="230"/>
      <c r="C238" s="231"/>
      <c r="D238" s="224" t="s">
        <v>132</v>
      </c>
      <c r="E238" s="232" t="s">
        <v>1</v>
      </c>
      <c r="F238" s="233" t="s">
        <v>569</v>
      </c>
      <c r="G238" s="231"/>
      <c r="H238" s="234">
        <v>145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0" t="s">
        <v>132</v>
      </c>
      <c r="AU238" s="240" t="s">
        <v>90</v>
      </c>
      <c r="AV238" s="12" t="s">
        <v>90</v>
      </c>
      <c r="AW238" s="12" t="s">
        <v>34</v>
      </c>
      <c r="AX238" s="12" t="s">
        <v>88</v>
      </c>
      <c r="AY238" s="240" t="s">
        <v>122</v>
      </c>
    </row>
    <row r="239" s="2" customFormat="1" ht="24.15" customHeight="1">
      <c r="A239" s="37"/>
      <c r="B239" s="38"/>
      <c r="C239" s="210" t="s">
        <v>335</v>
      </c>
      <c r="D239" s="210" t="s">
        <v>123</v>
      </c>
      <c r="E239" s="211" t="s">
        <v>570</v>
      </c>
      <c r="F239" s="212" t="s">
        <v>571</v>
      </c>
      <c r="G239" s="213" t="s">
        <v>200</v>
      </c>
      <c r="H239" s="214">
        <v>145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45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269</v>
      </c>
      <c r="AT239" s="222" t="s">
        <v>123</v>
      </c>
      <c r="AU239" s="222" t="s">
        <v>90</v>
      </c>
      <c r="AY239" s="16" t="s">
        <v>122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269</v>
      </c>
      <c r="BM239" s="222" t="s">
        <v>572</v>
      </c>
    </row>
    <row r="240" s="2" customFormat="1">
      <c r="A240" s="37"/>
      <c r="B240" s="38"/>
      <c r="C240" s="39"/>
      <c r="D240" s="224" t="s">
        <v>128</v>
      </c>
      <c r="E240" s="39"/>
      <c r="F240" s="225" t="s">
        <v>571</v>
      </c>
      <c r="G240" s="39"/>
      <c r="H240" s="39"/>
      <c r="I240" s="226"/>
      <c r="J240" s="39"/>
      <c r="K240" s="39"/>
      <c r="L240" s="43"/>
      <c r="M240" s="227"/>
      <c r="N240" s="22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128</v>
      </c>
      <c r="AU240" s="16" t="s">
        <v>90</v>
      </c>
    </row>
    <row r="241" s="2" customFormat="1">
      <c r="A241" s="37"/>
      <c r="B241" s="38"/>
      <c r="C241" s="39"/>
      <c r="D241" s="224" t="s">
        <v>130</v>
      </c>
      <c r="E241" s="39"/>
      <c r="F241" s="229" t="s">
        <v>568</v>
      </c>
      <c r="G241" s="39"/>
      <c r="H241" s="39"/>
      <c r="I241" s="226"/>
      <c r="J241" s="39"/>
      <c r="K241" s="39"/>
      <c r="L241" s="43"/>
      <c r="M241" s="227"/>
      <c r="N241" s="228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130</v>
      </c>
      <c r="AU241" s="16" t="s">
        <v>90</v>
      </c>
    </row>
    <row r="242" s="12" customFormat="1">
      <c r="A242" s="12"/>
      <c r="B242" s="230"/>
      <c r="C242" s="231"/>
      <c r="D242" s="224" t="s">
        <v>132</v>
      </c>
      <c r="E242" s="232" t="s">
        <v>1</v>
      </c>
      <c r="F242" s="233" t="s">
        <v>573</v>
      </c>
      <c r="G242" s="231"/>
      <c r="H242" s="234">
        <v>145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0" t="s">
        <v>132</v>
      </c>
      <c r="AU242" s="240" t="s">
        <v>90</v>
      </c>
      <c r="AV242" s="12" t="s">
        <v>90</v>
      </c>
      <c r="AW242" s="12" t="s">
        <v>34</v>
      </c>
      <c r="AX242" s="12" t="s">
        <v>88</v>
      </c>
      <c r="AY242" s="240" t="s">
        <v>122</v>
      </c>
    </row>
    <row r="243" s="2" customFormat="1" ht="37.8" customHeight="1">
      <c r="A243" s="37"/>
      <c r="B243" s="38"/>
      <c r="C243" s="210" t="s">
        <v>341</v>
      </c>
      <c r="D243" s="210" t="s">
        <v>123</v>
      </c>
      <c r="E243" s="211" t="s">
        <v>574</v>
      </c>
      <c r="F243" s="212" t="s">
        <v>575</v>
      </c>
      <c r="G243" s="213" t="s">
        <v>200</v>
      </c>
      <c r="H243" s="214">
        <v>145</v>
      </c>
      <c r="I243" s="215"/>
      <c r="J243" s="216">
        <f>ROUND(I243*H243,2)</f>
        <v>0</v>
      </c>
      <c r="K243" s="217"/>
      <c r="L243" s="43"/>
      <c r="M243" s="218" t="s">
        <v>1</v>
      </c>
      <c r="N243" s="219" t="s">
        <v>45</v>
      </c>
      <c r="O243" s="90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269</v>
      </c>
      <c r="AT243" s="222" t="s">
        <v>123</v>
      </c>
      <c r="AU243" s="222" t="s">
        <v>90</v>
      </c>
      <c r="AY243" s="16" t="s">
        <v>122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88</v>
      </c>
      <c r="BK243" s="223">
        <f>ROUND(I243*H243,2)</f>
        <v>0</v>
      </c>
      <c r="BL243" s="16" t="s">
        <v>269</v>
      </c>
      <c r="BM243" s="222" t="s">
        <v>576</v>
      </c>
    </row>
    <row r="244" s="2" customFormat="1">
      <c r="A244" s="37"/>
      <c r="B244" s="38"/>
      <c r="C244" s="39"/>
      <c r="D244" s="224" t="s">
        <v>128</v>
      </c>
      <c r="E244" s="39"/>
      <c r="F244" s="225" t="s">
        <v>575</v>
      </c>
      <c r="G244" s="39"/>
      <c r="H244" s="39"/>
      <c r="I244" s="226"/>
      <c r="J244" s="39"/>
      <c r="K244" s="39"/>
      <c r="L244" s="43"/>
      <c r="M244" s="227"/>
      <c r="N244" s="22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128</v>
      </c>
      <c r="AU244" s="16" t="s">
        <v>90</v>
      </c>
    </row>
    <row r="245" s="2" customFormat="1">
      <c r="A245" s="37"/>
      <c r="B245" s="38"/>
      <c r="C245" s="39"/>
      <c r="D245" s="224" t="s">
        <v>130</v>
      </c>
      <c r="E245" s="39"/>
      <c r="F245" s="229" t="s">
        <v>577</v>
      </c>
      <c r="G245" s="39"/>
      <c r="H245" s="39"/>
      <c r="I245" s="226"/>
      <c r="J245" s="39"/>
      <c r="K245" s="39"/>
      <c r="L245" s="43"/>
      <c r="M245" s="227"/>
      <c r="N245" s="228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90</v>
      </c>
    </row>
    <row r="246" s="12" customFormat="1">
      <c r="A246" s="12"/>
      <c r="B246" s="230"/>
      <c r="C246" s="231"/>
      <c r="D246" s="224" t="s">
        <v>132</v>
      </c>
      <c r="E246" s="232" t="s">
        <v>1</v>
      </c>
      <c r="F246" s="233" t="s">
        <v>578</v>
      </c>
      <c r="G246" s="231"/>
      <c r="H246" s="234">
        <v>132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0" t="s">
        <v>132</v>
      </c>
      <c r="AU246" s="240" t="s">
        <v>90</v>
      </c>
      <c r="AV246" s="12" t="s">
        <v>90</v>
      </c>
      <c r="AW246" s="12" t="s">
        <v>34</v>
      </c>
      <c r="AX246" s="12" t="s">
        <v>80</v>
      </c>
      <c r="AY246" s="240" t="s">
        <v>122</v>
      </c>
    </row>
    <row r="247" s="12" customFormat="1">
      <c r="A247" s="12"/>
      <c r="B247" s="230"/>
      <c r="C247" s="231"/>
      <c r="D247" s="224" t="s">
        <v>132</v>
      </c>
      <c r="E247" s="232" t="s">
        <v>1</v>
      </c>
      <c r="F247" s="233" t="s">
        <v>579</v>
      </c>
      <c r="G247" s="231"/>
      <c r="H247" s="234">
        <v>13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0" t="s">
        <v>132</v>
      </c>
      <c r="AU247" s="240" t="s">
        <v>90</v>
      </c>
      <c r="AV247" s="12" t="s">
        <v>90</v>
      </c>
      <c r="AW247" s="12" t="s">
        <v>34</v>
      </c>
      <c r="AX247" s="12" t="s">
        <v>80</v>
      </c>
      <c r="AY247" s="240" t="s">
        <v>122</v>
      </c>
    </row>
    <row r="248" s="11" customFormat="1" ht="25.92" customHeight="1">
      <c r="A248" s="11"/>
      <c r="B248" s="196"/>
      <c r="C248" s="197"/>
      <c r="D248" s="198" t="s">
        <v>79</v>
      </c>
      <c r="E248" s="199" t="s">
        <v>119</v>
      </c>
      <c r="F248" s="199" t="s">
        <v>120</v>
      </c>
      <c r="G248" s="197"/>
      <c r="H248" s="197"/>
      <c r="I248" s="200"/>
      <c r="J248" s="201">
        <f>BK248</f>
        <v>0</v>
      </c>
      <c r="K248" s="197"/>
      <c r="L248" s="202"/>
      <c r="M248" s="203"/>
      <c r="N248" s="204"/>
      <c r="O248" s="204"/>
      <c r="P248" s="205">
        <f>SUM(P249:P261)</f>
        <v>0</v>
      </c>
      <c r="Q248" s="204"/>
      <c r="R248" s="205">
        <f>SUM(R249:R261)</f>
        <v>0</v>
      </c>
      <c r="S248" s="204"/>
      <c r="T248" s="206">
        <f>SUM(T249:T261)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207" t="s">
        <v>121</v>
      </c>
      <c r="AT248" s="208" t="s">
        <v>79</v>
      </c>
      <c r="AU248" s="208" t="s">
        <v>80</v>
      </c>
      <c r="AY248" s="207" t="s">
        <v>122</v>
      </c>
      <c r="BK248" s="209">
        <f>SUM(BK249:BK261)</f>
        <v>0</v>
      </c>
    </row>
    <row r="249" s="2" customFormat="1" ht="24.15" customHeight="1">
      <c r="A249" s="37"/>
      <c r="B249" s="38"/>
      <c r="C249" s="210" t="s">
        <v>347</v>
      </c>
      <c r="D249" s="210" t="s">
        <v>123</v>
      </c>
      <c r="E249" s="211" t="s">
        <v>425</v>
      </c>
      <c r="F249" s="212" t="s">
        <v>426</v>
      </c>
      <c r="G249" s="213" t="s">
        <v>420</v>
      </c>
      <c r="H249" s="214">
        <v>19</v>
      </c>
      <c r="I249" s="215"/>
      <c r="J249" s="216">
        <f>ROUND(I249*H249,2)</f>
        <v>0</v>
      </c>
      <c r="K249" s="217"/>
      <c r="L249" s="43"/>
      <c r="M249" s="218" t="s">
        <v>1</v>
      </c>
      <c r="N249" s="219" t="s">
        <v>45</v>
      </c>
      <c r="O249" s="90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136</v>
      </c>
      <c r="AT249" s="222" t="s">
        <v>123</v>
      </c>
      <c r="AU249" s="222" t="s">
        <v>88</v>
      </c>
      <c r="AY249" s="16" t="s">
        <v>122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88</v>
      </c>
      <c r="BK249" s="223">
        <f>ROUND(I249*H249,2)</f>
        <v>0</v>
      </c>
      <c r="BL249" s="16" t="s">
        <v>136</v>
      </c>
      <c r="BM249" s="222" t="s">
        <v>580</v>
      </c>
    </row>
    <row r="250" s="2" customFormat="1">
      <c r="A250" s="37"/>
      <c r="B250" s="38"/>
      <c r="C250" s="39"/>
      <c r="D250" s="224" t="s">
        <v>128</v>
      </c>
      <c r="E250" s="39"/>
      <c r="F250" s="225" t="s">
        <v>428</v>
      </c>
      <c r="G250" s="39"/>
      <c r="H250" s="39"/>
      <c r="I250" s="226"/>
      <c r="J250" s="39"/>
      <c r="K250" s="39"/>
      <c r="L250" s="43"/>
      <c r="M250" s="227"/>
      <c r="N250" s="22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128</v>
      </c>
      <c r="AU250" s="16" t="s">
        <v>88</v>
      </c>
    </row>
    <row r="251" s="2" customFormat="1">
      <c r="A251" s="37"/>
      <c r="B251" s="38"/>
      <c r="C251" s="39"/>
      <c r="D251" s="224" t="s">
        <v>130</v>
      </c>
      <c r="E251" s="39"/>
      <c r="F251" s="229" t="s">
        <v>422</v>
      </c>
      <c r="G251" s="39"/>
      <c r="H251" s="39"/>
      <c r="I251" s="226"/>
      <c r="J251" s="39"/>
      <c r="K251" s="39"/>
      <c r="L251" s="43"/>
      <c r="M251" s="227"/>
      <c r="N251" s="228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88</v>
      </c>
    </row>
    <row r="252" s="2" customFormat="1">
      <c r="A252" s="37"/>
      <c r="B252" s="38"/>
      <c r="C252" s="39"/>
      <c r="D252" s="224" t="s">
        <v>581</v>
      </c>
      <c r="E252" s="39"/>
      <c r="F252" s="229" t="s">
        <v>582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581</v>
      </c>
      <c r="AU252" s="16" t="s">
        <v>88</v>
      </c>
    </row>
    <row r="253" s="12" customFormat="1">
      <c r="A253" s="12"/>
      <c r="B253" s="230"/>
      <c r="C253" s="231"/>
      <c r="D253" s="224" t="s">
        <v>132</v>
      </c>
      <c r="E253" s="232" t="s">
        <v>1</v>
      </c>
      <c r="F253" s="233" t="s">
        <v>583</v>
      </c>
      <c r="G253" s="231"/>
      <c r="H253" s="234">
        <v>19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0" t="s">
        <v>132</v>
      </c>
      <c r="AU253" s="240" t="s">
        <v>88</v>
      </c>
      <c r="AV253" s="12" t="s">
        <v>90</v>
      </c>
      <c r="AW253" s="12" t="s">
        <v>34</v>
      </c>
      <c r="AX253" s="12" t="s">
        <v>88</v>
      </c>
      <c r="AY253" s="240" t="s">
        <v>122</v>
      </c>
    </row>
    <row r="254" s="2" customFormat="1" ht="16.5" customHeight="1">
      <c r="A254" s="37"/>
      <c r="B254" s="38"/>
      <c r="C254" s="210" t="s">
        <v>353</v>
      </c>
      <c r="D254" s="210" t="s">
        <v>123</v>
      </c>
      <c r="E254" s="211" t="s">
        <v>584</v>
      </c>
      <c r="F254" s="212" t="s">
        <v>135</v>
      </c>
      <c r="G254" s="213" t="s">
        <v>126</v>
      </c>
      <c r="H254" s="214">
        <v>1</v>
      </c>
      <c r="I254" s="215"/>
      <c r="J254" s="216">
        <f>ROUND(I254*H254,2)</f>
        <v>0</v>
      </c>
      <c r="K254" s="217"/>
      <c r="L254" s="43"/>
      <c r="M254" s="218" t="s">
        <v>1</v>
      </c>
      <c r="N254" s="219" t="s">
        <v>45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136</v>
      </c>
      <c r="AT254" s="222" t="s">
        <v>123</v>
      </c>
      <c r="AU254" s="222" t="s">
        <v>88</v>
      </c>
      <c r="AY254" s="16" t="s">
        <v>122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88</v>
      </c>
      <c r="BK254" s="223">
        <f>ROUND(I254*H254,2)</f>
        <v>0</v>
      </c>
      <c r="BL254" s="16" t="s">
        <v>136</v>
      </c>
      <c r="BM254" s="222" t="s">
        <v>585</v>
      </c>
    </row>
    <row r="255" s="2" customFormat="1">
      <c r="A255" s="37"/>
      <c r="B255" s="38"/>
      <c r="C255" s="39"/>
      <c r="D255" s="224" t="s">
        <v>128</v>
      </c>
      <c r="E255" s="39"/>
      <c r="F255" s="225" t="s">
        <v>135</v>
      </c>
      <c r="G255" s="39"/>
      <c r="H255" s="39"/>
      <c r="I255" s="226"/>
      <c r="J255" s="39"/>
      <c r="K255" s="39"/>
      <c r="L255" s="43"/>
      <c r="M255" s="227"/>
      <c r="N255" s="228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128</v>
      </c>
      <c r="AU255" s="16" t="s">
        <v>88</v>
      </c>
    </row>
    <row r="256" s="2" customFormat="1">
      <c r="A256" s="37"/>
      <c r="B256" s="38"/>
      <c r="C256" s="39"/>
      <c r="D256" s="224" t="s">
        <v>130</v>
      </c>
      <c r="E256" s="39"/>
      <c r="F256" s="229" t="s">
        <v>139</v>
      </c>
      <c r="G256" s="39"/>
      <c r="H256" s="39"/>
      <c r="I256" s="226"/>
      <c r="J256" s="39"/>
      <c r="K256" s="39"/>
      <c r="L256" s="43"/>
      <c r="M256" s="227"/>
      <c r="N256" s="22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88</v>
      </c>
    </row>
    <row r="257" s="12" customFormat="1">
      <c r="A257" s="12"/>
      <c r="B257" s="230"/>
      <c r="C257" s="231"/>
      <c r="D257" s="224" t="s">
        <v>132</v>
      </c>
      <c r="E257" s="232" t="s">
        <v>1</v>
      </c>
      <c r="F257" s="233" t="s">
        <v>586</v>
      </c>
      <c r="G257" s="231"/>
      <c r="H257" s="234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0" t="s">
        <v>132</v>
      </c>
      <c r="AU257" s="240" t="s">
        <v>88</v>
      </c>
      <c r="AV257" s="12" t="s">
        <v>90</v>
      </c>
      <c r="AW257" s="12" t="s">
        <v>34</v>
      </c>
      <c r="AX257" s="12" t="s">
        <v>88</v>
      </c>
      <c r="AY257" s="240" t="s">
        <v>122</v>
      </c>
    </row>
    <row r="258" s="2" customFormat="1" ht="24.15" customHeight="1">
      <c r="A258" s="37"/>
      <c r="B258" s="38"/>
      <c r="C258" s="210" t="s">
        <v>358</v>
      </c>
      <c r="D258" s="210" t="s">
        <v>123</v>
      </c>
      <c r="E258" s="211" t="s">
        <v>587</v>
      </c>
      <c r="F258" s="212" t="s">
        <v>151</v>
      </c>
      <c r="G258" s="213" t="s">
        <v>126</v>
      </c>
      <c r="H258" s="214">
        <v>1</v>
      </c>
      <c r="I258" s="215"/>
      <c r="J258" s="216">
        <f>ROUND(I258*H258,2)</f>
        <v>0</v>
      </c>
      <c r="K258" s="217"/>
      <c r="L258" s="43"/>
      <c r="M258" s="218" t="s">
        <v>1</v>
      </c>
      <c r="N258" s="219" t="s">
        <v>45</v>
      </c>
      <c r="O258" s="90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2" t="s">
        <v>136</v>
      </c>
      <c r="AT258" s="222" t="s">
        <v>123</v>
      </c>
      <c r="AU258" s="222" t="s">
        <v>88</v>
      </c>
      <c r="AY258" s="16" t="s">
        <v>122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6" t="s">
        <v>88</v>
      </c>
      <c r="BK258" s="223">
        <f>ROUND(I258*H258,2)</f>
        <v>0</v>
      </c>
      <c r="BL258" s="16" t="s">
        <v>136</v>
      </c>
      <c r="BM258" s="222" t="s">
        <v>588</v>
      </c>
    </row>
    <row r="259" s="2" customFormat="1">
      <c r="A259" s="37"/>
      <c r="B259" s="38"/>
      <c r="C259" s="39"/>
      <c r="D259" s="224" t="s">
        <v>128</v>
      </c>
      <c r="E259" s="39"/>
      <c r="F259" s="225" t="s">
        <v>151</v>
      </c>
      <c r="G259" s="39"/>
      <c r="H259" s="39"/>
      <c r="I259" s="226"/>
      <c r="J259" s="39"/>
      <c r="K259" s="39"/>
      <c r="L259" s="43"/>
      <c r="M259" s="227"/>
      <c r="N259" s="22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128</v>
      </c>
      <c r="AU259" s="16" t="s">
        <v>88</v>
      </c>
    </row>
    <row r="260" s="2" customFormat="1">
      <c r="A260" s="37"/>
      <c r="B260" s="38"/>
      <c r="C260" s="39"/>
      <c r="D260" s="224" t="s">
        <v>130</v>
      </c>
      <c r="E260" s="39"/>
      <c r="F260" s="229" t="s">
        <v>144</v>
      </c>
      <c r="G260" s="39"/>
      <c r="H260" s="39"/>
      <c r="I260" s="226"/>
      <c r="J260" s="39"/>
      <c r="K260" s="39"/>
      <c r="L260" s="43"/>
      <c r="M260" s="227"/>
      <c r="N260" s="228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88</v>
      </c>
    </row>
    <row r="261" s="12" customFormat="1">
      <c r="A261" s="12"/>
      <c r="B261" s="230"/>
      <c r="C261" s="231"/>
      <c r="D261" s="224" t="s">
        <v>132</v>
      </c>
      <c r="E261" s="232" t="s">
        <v>1</v>
      </c>
      <c r="F261" s="233" t="s">
        <v>153</v>
      </c>
      <c r="G261" s="231"/>
      <c r="H261" s="234">
        <v>1</v>
      </c>
      <c r="I261" s="235"/>
      <c r="J261" s="231"/>
      <c r="K261" s="231"/>
      <c r="L261" s="236"/>
      <c r="M261" s="241"/>
      <c r="N261" s="242"/>
      <c r="O261" s="242"/>
      <c r="P261" s="242"/>
      <c r="Q261" s="242"/>
      <c r="R261" s="242"/>
      <c r="S261" s="242"/>
      <c r="T261" s="24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0" t="s">
        <v>132</v>
      </c>
      <c r="AU261" s="240" t="s">
        <v>88</v>
      </c>
      <c r="AV261" s="12" t="s">
        <v>90</v>
      </c>
      <c r="AW261" s="12" t="s">
        <v>34</v>
      </c>
      <c r="AX261" s="12" t="s">
        <v>88</v>
      </c>
      <c r="AY261" s="240" t="s">
        <v>122</v>
      </c>
    </row>
    <row r="262" s="2" customFormat="1" ht="6.96" customHeight="1">
      <c r="A262" s="37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43"/>
      <c r="M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</row>
  </sheetData>
  <sheetProtection sheet="1" autoFilter="0" formatColumns="0" formatRows="0" objects="1" scenarios="1" spinCount="100000" saltValue="0IxE3mrMa0UI9N4eEKwj1LFhiBeYhjzCkeLNFCb+P2wb+jCa3MqielyBaUoy8ewnzT3RqV90RMWbTt6knnl1oQ==" hashValue="Kpjv29v3vNw5q+RTZ2ncf1B1YMOvPmz2LgPl+Zh6yuqv1j31ziRuKHVHHsoZc2QFPZYHPK5J+GyEMzRFoATpcQ==" algorithmName="SHA-512" password="CC35"/>
  <autoFilter ref="C123:K2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DESKTOP-45FGFBE\Forvia</dc:creator>
  <cp:lastModifiedBy>DESKTOP-45FGFBE\Forvia</cp:lastModifiedBy>
  <dcterms:created xsi:type="dcterms:W3CDTF">2023-06-30T20:32:03Z</dcterms:created>
  <dcterms:modified xsi:type="dcterms:W3CDTF">2023-06-30T20:32:14Z</dcterms:modified>
</cp:coreProperties>
</file>