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029 - Varnsdorf - Rek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'2023029 - Varnsdorf - Rek...'!$C$84:$K$152</definedName>
    <definedName name="_xlnm.Print_Area" localSheetId="1">'2023029 - Varnsdorf - Rek...'!$C$4:$J$37,'2023029 - Varnsdorf - Rek...'!$C$43:$J$68,'2023029 - Varnsdorf - Rek...'!$C$74:$K$152</definedName>
    <definedName name="_xlnm.Print_Titles" localSheetId="1">'2023029 - Varnsdorf - Rek...'!$84:$84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T139"/>
  <c r="T138"/>
  <c r="R140"/>
  <c r="R139"/>
  <c r="R138"/>
  <c r="P140"/>
  <c r="P139"/>
  <c r="P138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48"/>
  <c r="E46"/>
  <c r="J22"/>
  <c r="E22"/>
  <c r="J51"/>
  <c r="J21"/>
  <c r="J19"/>
  <c r="E19"/>
  <c r="J50"/>
  <c r="J18"/>
  <c r="J16"/>
  <c r="E16"/>
  <c r="F51"/>
  <c r="J15"/>
  <c r="J13"/>
  <c r="E13"/>
  <c r="F81"/>
  <c r="J12"/>
  <c r="J10"/>
  <c r="J79"/>
  <c i="1" r="L50"/>
  <c r="AM50"/>
  <c r="AM49"/>
  <c r="L49"/>
  <c r="AM47"/>
  <c r="L47"/>
  <c r="L45"/>
  <c r="L44"/>
  <c i="2" r="J108"/>
  <c r="J90"/>
  <c r="BK102"/>
  <c r="BK88"/>
  <c r="J140"/>
  <c r="J106"/>
  <c r="J115"/>
  <c r="BK97"/>
  <c r="BK140"/>
  <c r="J120"/>
  <c r="J113"/>
  <c r="BK117"/>
  <c r="BK92"/>
  <c r="BK100"/>
  <c r="J151"/>
  <c r="J99"/>
  <c r="BK115"/>
  <c r="J129"/>
  <c r="BK126"/>
  <c i="1" r="AS54"/>
  <c i="2" r="BK120"/>
  <c r="J117"/>
  <c r="BK110"/>
  <c r="J104"/>
  <c r="J110"/>
  <c r="BK113"/>
  <c r="BK144"/>
  <c r="BK132"/>
  <c r="BK99"/>
  <c r="J144"/>
  <c r="J100"/>
  <c r="BK94"/>
  <c r="BK146"/>
  <c r="J126"/>
  <c r="J146"/>
  <c r="J88"/>
  <c r="J102"/>
  <c r="J132"/>
  <c r="J136"/>
  <c r="BK136"/>
  <c r="BK148"/>
  <c r="BK106"/>
  <c r="BK129"/>
  <c r="J92"/>
  <c r="BK108"/>
  <c r="BK90"/>
  <c r="J97"/>
  <c r="J94"/>
  <c r="BK151"/>
  <c r="J148"/>
  <c r="BK104"/>
  <c l="1" r="P87"/>
  <c r="R87"/>
  <c r="P96"/>
  <c r="BK105"/>
  <c r="J105"/>
  <c r="J59"/>
  <c r="R105"/>
  <c r="BK119"/>
  <c r="J119"/>
  <c r="J61"/>
  <c r="T119"/>
  <c r="T143"/>
  <c r="T142"/>
  <c r="BK87"/>
  <c r="J87"/>
  <c r="J57"/>
  <c r="BK96"/>
  <c r="J96"/>
  <c r="J58"/>
  <c r="T96"/>
  <c r="P105"/>
  <c r="BK112"/>
  <c r="J112"/>
  <c r="J60"/>
  <c r="T112"/>
  <c r="R119"/>
  <c r="BK143"/>
  <c r="R143"/>
  <c r="R142"/>
  <c r="T87"/>
  <c r="R96"/>
  <c r="T105"/>
  <c r="P112"/>
  <c r="R112"/>
  <c r="P119"/>
  <c r="P143"/>
  <c r="P142"/>
  <c r="BK139"/>
  <c r="BK138"/>
  <c r="J138"/>
  <c r="J63"/>
  <c r="BK135"/>
  <c r="J135"/>
  <c r="J62"/>
  <c r="BK150"/>
  <c r="J150"/>
  <c r="J67"/>
  <c r="J81"/>
  <c r="F82"/>
  <c r="BE92"/>
  <c r="BE132"/>
  <c r="F50"/>
  <c r="BE88"/>
  <c r="BE97"/>
  <c r="BE113"/>
  <c r="BE126"/>
  <c r="BE102"/>
  <c r="BE106"/>
  <c r="BE115"/>
  <c r="BE144"/>
  <c r="J48"/>
  <c r="BE94"/>
  <c r="BE99"/>
  <c r="J82"/>
  <c r="BE90"/>
  <c r="BE104"/>
  <c r="BE146"/>
  <c r="BE151"/>
  <c r="BE100"/>
  <c r="BE108"/>
  <c r="BE110"/>
  <c r="BE117"/>
  <c r="BE129"/>
  <c r="BE136"/>
  <c r="BE140"/>
  <c r="BE148"/>
  <c r="BE120"/>
  <c r="F35"/>
  <c i="1" r="BD55"/>
  <c r="BD54"/>
  <c r="W33"/>
  <c i="2" r="J32"/>
  <c i="1" r="AW55"/>
  <c i="2" r="F32"/>
  <c i="1" r="BA55"/>
  <c r="BA54"/>
  <c r="W30"/>
  <c i="2" r="F33"/>
  <c i="1" r="BB55"/>
  <c r="BB54"/>
  <c r="W31"/>
  <c i="2" r="F34"/>
  <c i="1" r="BC55"/>
  <c r="BC54"/>
  <c r="W32"/>
  <c i="2" l="1" r="BK142"/>
  <c r="J142"/>
  <c r="J65"/>
  <c r="T86"/>
  <c r="T85"/>
  <c r="R86"/>
  <c r="R85"/>
  <c r="P86"/>
  <c r="P85"/>
  <c i="1" r="AU55"/>
  <c i="2" r="J139"/>
  <c r="J64"/>
  <c r="J143"/>
  <c r="J66"/>
  <c r="BK86"/>
  <c r="J86"/>
  <c r="J56"/>
  <c i="1" r="AW54"/>
  <c r="AK30"/>
  <c r="AX54"/>
  <c i="2" r="F31"/>
  <c i="1" r="AZ55"/>
  <c r="AZ54"/>
  <c r="AV54"/>
  <c r="AK29"/>
  <c r="AY54"/>
  <c r="AU54"/>
  <c i="2" r="J31"/>
  <c i="1" r="AV55"/>
  <c r="AT55"/>
  <c i="2" l="1" r="BK85"/>
  <c r="J85"/>
  <c r="J55"/>
  <c i="1" r="AT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<sst xmlns="http://schemas.openxmlformats.org/spreadsheetml/2006/main">
  <si>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</si>
  <si>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</si>
  <si>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</si>
  <si>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</si>
  <si>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</si>
  <si>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{a9bca25a-b69a-4510-aa26-56509d991f19}</t>
  </si>
  <si>
    <t>0,01</t>
  </si>
  <si>
    <t>21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</si>
  <si>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</si>
  <si>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</si>
  <si>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</si>
  <si>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</si>
  <si>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</si>
  <si>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</si>
  <si>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</si>
  <si>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</si>
  <si>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Varnsdorf - Rekonstrukce ulice Karlova</t>
  </si>
  <si>
    <t>KSO:</t>
  </si>
  <si>
    <t/>
  </si>
  <si>
    <t>CC-CZ:</t>
  </si>
  <si>
    <t>Místo:</t>
  </si>
  <si>
    <t xml:space="preserve"> </t>
  </si>
  <si>
    <t>Datum:</t>
  </si>
  <si>
    <t>29. 5. 2023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</si>
  <si>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</si>
  <si>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</si>
  <si>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</si>
  <si>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</si>
  <si>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</si>
  <si>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</si>
  <si>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</si>
  <si>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</si>
  <si>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</si>
  <si>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</si>
  <si>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</si>
  <si>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</si>
  <si>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</si>
  <si>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</si>
  <si>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</si>
  <si>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</si>
  <si>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</si>
  <si>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</si>
  <si>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</si>
  <si>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</si>
  <si>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</si>
  <si>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</si>
  <si>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</si>
  <si>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</si>
  <si>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</si>
  <si>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</si>
  <si>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</si>
  <si>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</si>
  <si>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</si>
  <si>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</si>
  <si>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</si>
  <si>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</si>
  <si>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</si>
  <si>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</si>
  <si>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</si>
  <si>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</si>
  <si>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</si>
  <si>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</si>
  <si>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</si>
  <si>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</si>
  <si>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</si>
  <si>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</si>
  <si>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</si>
  <si>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</si>
  <si>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</si>
  <si>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</si>
  <si>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</si>
  <si>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</si>
  <si>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</si>
  <si>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</si>
  <si>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</si>
  <si>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</si>
  <si>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</si>
  <si>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</si>
  <si>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</si>
  <si>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</si>
  <si>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</si>
  <si>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</si>
  <si>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</si>
  <si>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</si>
  <si>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</si>
  <si>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</si>
  <si>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</si>
  <si>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</si>
  <si>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</si>
  <si>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</si>
  <si>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</si>
  <si>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</si>
  <si>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</si>
  <si>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</si>
  <si>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</si>
  <si>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</si>
  <si>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</si>
  <si>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</si>
  <si>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</si>
  <si>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</si>
  <si>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</si>
  <si>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</si>
  <si>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</si>
  <si>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</si>
  <si>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</si>
  <si>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</si>
  <si>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</si>
  <si>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</si>
  <si>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</si>
  <si>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</si>
  <si>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</si>
  <si>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</si>
  <si>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</si>
  <si>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</si>
  <si>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m2</t>
  </si>
  <si>
    <t>CS ÚRS 2023 01</t>
  </si>
  <si>
    <t>-1686579980</t>
  </si>
  <si>
    <t>Online PSC</t>
  </si>
  <si>
    <t>https://podminky.urs.cz/item/CS_URS_2023_01/113107142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</si>
  <si>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</si>
  <si>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</si>
  <si>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-2002658647</t>
  </si>
  <si>
    <t>https://podminky.urs.cz/item/CS_URS_2023_01/113154363</t>
  </si>
  <si>
    <t>9</t>
  </si>
  <si>
    <t>122252113</t>
  </si>
  <si>
    <t>Vykopávky v zemnících na suchu pro silnice a dálnice strojně zapažené i nezapažené v hornině třídy těžitelnosti I do 100 m3</t>
  </si>
  <si>
    <t>m3</t>
  </si>
  <si>
    <t>1861697959</t>
  </si>
  <si>
    <t>https://podminky.urs.cz/item/CS_URS_2023_01/122252113</t>
  </si>
  <si>
    <t>12</t>
  </si>
  <si>
    <t>171201221</t>
  </si>
  <si>
    <t>Poplatek za uložení stavebního odpadu na skládce (skládkovné) zeminy a kamení zatříděného do Katalogu odpadů pod kódem 17 05 04</t>
  </si>
  <si>
    <t>t</t>
  </si>
  <si>
    <t>-997319444</t>
  </si>
  <si>
    <t>https://podminky.urs.cz/item/CS_URS_2023_01/171201221</t>
  </si>
  <si>
    <t>5</t>
  </si>
  <si>
    <t>Komunikace pozemní</t>
  </si>
  <si>
    <t>17</t>
  </si>
  <si>
    <t>565135101</t>
  </si>
  <si>
    <t>Asfaltový beton vrstva podkladní ACP 16 (obalované kamenivo střednězrnné - OKS) s rozprostřením a zhutněním v pruhu šířky do 1,5 m, po zhutnění tl. 50 mm</t>
  </si>
  <si>
    <t>218012352</t>
  </si>
  <si>
    <t>https://podminky.urs.cz/item/CS_URS_2023_01/565135101</t>
  </si>
  <si>
    <t>18</t>
  </si>
  <si>
    <t>572141111R</t>
  </si>
  <si>
    <t>Vyrovnání povrchu dosavadních krytů s rozprostřením hmot a zhutněním asfaltovým betonem ACO (AB) tl. od 11 do 20 mm</t>
  </si>
  <si>
    <t>-1108577603</t>
  </si>
  <si>
    <t>19</t>
  </si>
  <si>
    <t>573231111</t>
  </si>
  <si>
    <t>Postřik spojovací PS bez posypu kamenivem ze silniční emulze, v množství 0,70 kg/m2</t>
  </si>
  <si>
    <t>826688981</t>
  </si>
  <si>
    <t>https://podminky.urs.cz/item/CS_URS_2023_01/573231111</t>
  </si>
  <si>
    <t>20</t>
  </si>
  <si>
    <t>577144121</t>
  </si>
  <si>
    <t>Asfaltový beton vrstva obrusná ACO 11 (ABS) s rozprostřením a se zhutněním z nemodifikovaného asfaltu v pruhu šířky přes 3 m tř. I, po zhutnění tl. 50 mm</t>
  </si>
  <si>
    <t>-474211367</t>
  </si>
  <si>
    <t>https://podminky.urs.cz/item/CS_URS_2023_01/577144121</t>
  </si>
  <si>
    <t>16</t>
  </si>
  <si>
    <t>577146031R</t>
  </si>
  <si>
    <t>Asfaltový beton vrstva ložní ACL 22 (ABVH) tl 50 mm š do 1,5 m z modifikovaného asfaltu</t>
  </si>
  <si>
    <t>M2</t>
  </si>
  <si>
    <t>-1282986291</t>
  </si>
  <si>
    <t>8</t>
  </si>
  <si>
    <t>Trubní vedení</t>
  </si>
  <si>
    <t>13</t>
  </si>
  <si>
    <t>899231111</t>
  </si>
  <si>
    <t>Výšková úprava uličního vstupu nebo vpusti do 200 mm zvýšením mříže</t>
  </si>
  <si>
    <t>kus</t>
  </si>
  <si>
    <t>59106714</t>
  </si>
  <si>
    <t>https://podminky.urs.cz/item/CS_URS_2023_01/899231111</t>
  </si>
  <si>
    <t>14</t>
  </si>
  <si>
    <t>899331111</t>
  </si>
  <si>
    <t>Výšková úprava uličního vstupu nebo vpusti do 200 mm zvýšením poklopu</t>
  </si>
  <si>
    <t>1072700243</t>
  </si>
  <si>
    <t>https://podminky.urs.cz/item/CS_URS_2023_01/899331111</t>
  </si>
  <si>
    <t>15</t>
  </si>
  <si>
    <t>899431111</t>
  </si>
  <si>
    <t>Výšková úprava uličního vstupu nebo vpusti do 200 mm zvýšením krycího hrnce, šoupěte nebo hydrantu bez úpravy armatur</t>
  </si>
  <si>
    <t>2041015762</t>
  </si>
  <si>
    <t>https://podminky.urs.cz/item/CS_URS_2023_01/899431111</t>
  </si>
  <si>
    <t>Ostatní konstrukce a práce, bourání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</si>
  <si>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</si>
  <si>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</si>
  <si>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m</t>
  </si>
  <si>
    <t>-1858526068</t>
  </si>
  <si>
    <t>https://podminky.urs.cz/item/CS_URS_2023_01/919732211</t>
  </si>
  <si>
    <t>3</t>
  </si>
  <si>
    <t>919735112</t>
  </si>
  <si>
    <t>Řezání stávajícího živičného krytu nebo podkladu hloubky přes 50 do 100 mm</t>
  </si>
  <si>
    <t>-1011318555</t>
  </si>
  <si>
    <t>https://podminky.urs.cz/item/CS_URS_2023_01/919735112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</si>
  <si>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</si>
  <si>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</si>
  <si>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-1628896052</t>
  </si>
  <si>
    <t>https://podminky.urs.cz/item/CS_URS_2023_01/938909311</t>
  </si>
  <si>
    <t>997</t>
  </si>
  <si>
    <t>Přesun sutě</t>
  </si>
  <si>
    <t>6</t>
  </si>
  <si>
    <t>997221561</t>
  </si>
  <si>
    <t>Vodorovná doprava suti bez naložení, ale se složením a s hrubým urovnáním z kusových materiálů, na vzdálenost do 1 km</t>
  </si>
  <si>
    <t>145895896</t>
  </si>
  <si>
    <t>https://podminky.urs.cz/item/CS_URS_2023_01/997221561</t>
  </si>
  <si>
    <t>VV</t>
  </si>
  <si>
    <t>5600*0,05</t>
  </si>
  <si>
    <t>79*0,01</t>
  </si>
  <si>
    <t>Součet</t>
  </si>
  <si>
    <t>280,79*2,7 'Přepočtené koeficientem množství</t>
  </si>
  <si>
    <t>10</t>
  </si>
  <si>
    <t>997221551</t>
  </si>
  <si>
    <t>Vodorovná doprava suti bez naložení, ale se složením a s hrubým urovnáním ze sypkých materiálů, na vzdálenost do 1 km</t>
  </si>
  <si>
    <t>523781398</t>
  </si>
  <si>
    <t>https://podminky.urs.cz/item/CS_URS_2023_01/997221551</t>
  </si>
  <si>
    <t>91,8*1,8</t>
  </si>
  <si>
    <t>7</t>
  </si>
  <si>
    <t>997221569</t>
  </si>
  <si>
    <t>Vodorovná doprava suti bez naložení, ale se složením a s hrubým urovnáním Příplatek k ceně za každý další i započatý 1 km přes 1 km</t>
  </si>
  <si>
    <t>1130431299</t>
  </si>
  <si>
    <t>https://podminky.urs.cz/item/CS_URS_2023_01/997221569</t>
  </si>
  <si>
    <t>758,133*37 'Přepočtené koeficientem množství</t>
  </si>
  <si>
    <t>11</t>
  </si>
  <si>
    <t>997221559</t>
  </si>
  <si>
    <t>-632245268</t>
  </si>
  <si>
    <t>https://podminky.urs.cz/item/CS_URS_2023_01/997221559</t>
  </si>
  <si>
    <t>165,24*37 'Přepočtené koeficientem množství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</si>
  <si>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</si>
  <si>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</si>
  <si>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</si>
  <si>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</si>
  <si>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</si>
  <si>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-84911287</t>
  </si>
  <si>
    <t>https://podminky.urs.cz/item/CS_URS_2023_01/998225111</t>
  </si>
  <si>
    <t>M</t>
  </si>
  <si>
    <t>Práce a dodávky M</t>
  </si>
  <si>
    <t>46-M</t>
  </si>
  <si>
    <t>Zemní práce při extr.mont.pracích</t>
  </si>
  <si>
    <t>469973117</t>
  </si>
  <si>
    <t>Poplatek za uložení stavebního odpadu (skládkovné) na skládce asfaltového bez obsahu dehtu zatříděného do Katalogu odpadů pod kódem 17 03 02</t>
  </si>
  <si>
    <t>-1038504404</t>
  </si>
  <si>
    <t>https://podminky.urs.cz/item/CS_URS_2023_01/469973117</t>
  </si>
  <si>
    <t>VRN</t>
  </si>
  <si>
    <t>Vedlejší rozpočtové náklady</t>
  </si>
  <si>
    <t>VRN4</t>
  </si>
  <si>
    <t>Inženýrská činnost</t>
  </si>
  <si>
    <t>040001000</t>
  </si>
  <si>
    <t>1144112777</t>
  </si>
  <si>
    <t>https://podminky.urs.cz/item/CS_URS_2023_01/040001000</t>
  </si>
  <si>
    <t>25</t>
  </si>
  <si>
    <t>043002000</t>
  </si>
  <si>
    <t>Zkoušky a ostatní měření</t>
  </si>
  <si>
    <t>kpl</t>
  </si>
  <si>
    <t>1531105442</t>
  </si>
  <si>
    <t>https://podminky.urs.cz/item/CS_URS_2023_01/043002000</t>
  </si>
  <si>
    <t>24</t>
  </si>
  <si>
    <t>043114000</t>
  </si>
  <si>
    <t>Zkoušky tlakové</t>
  </si>
  <si>
    <t>406810397</t>
  </si>
  <si>
    <t>https://podminky.urs.cz/item/CS_URS_2023_01/043114000</t>
  </si>
  <si>
    <t>VRN7</t>
  </si>
  <si>
    <t>Provozní vlivy</t>
  </si>
  <si>
    <t>23</t>
  </si>
  <si>
    <t>070001000</t>
  </si>
  <si>
    <t>-1368975795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</si>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</sst>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42" TargetMode="External" /><Relationship Id="rId2" Type="http://schemas.openxmlformats.org/officeDocument/2006/relationships/hyperlink" Target="https://podminky.urs.cz/item/CS_URS_2023_01/113154363" TargetMode="External" /><Relationship Id="rId3" Type="http://schemas.openxmlformats.org/officeDocument/2006/relationships/hyperlink" Target="https://podminky.urs.cz/item/CS_URS_2023_01/122252113" TargetMode="External" /><Relationship Id="rId4" Type="http://schemas.openxmlformats.org/officeDocument/2006/relationships/hyperlink" Target="https://podminky.urs.cz/item/CS_URS_2023_01/171201221" TargetMode="External" /><Relationship Id="rId5" Type="http://schemas.openxmlformats.org/officeDocument/2006/relationships/hyperlink" Target="https://podminky.urs.cz/item/CS_URS_2023_01/565135101" TargetMode="External" /><Relationship Id="rId6" Type="http://schemas.openxmlformats.org/officeDocument/2006/relationships/hyperlink" Target="https://podminky.urs.cz/item/CS_URS_2023_01/573231111" TargetMode="External" /><Relationship Id="rId7" Type="http://schemas.openxmlformats.org/officeDocument/2006/relationships/hyperlink" Target="https://podminky.urs.cz/item/CS_URS_2023_01/577144121" TargetMode="External" /><Relationship Id="rId8" Type="http://schemas.openxmlformats.org/officeDocument/2006/relationships/hyperlink" Target="https://podminky.urs.cz/item/CS_URS_2023_01/899231111" TargetMode="External" /><Relationship Id="rId9" Type="http://schemas.openxmlformats.org/officeDocument/2006/relationships/hyperlink" Target="https://podminky.urs.cz/item/CS_URS_2023_01/899331111" TargetMode="External" /><Relationship Id="rId10" Type="http://schemas.openxmlformats.org/officeDocument/2006/relationships/hyperlink" Target="https://podminky.urs.cz/item/CS_URS_2023_01/899431111" TargetMode="External" /><Relationship Id="rId11" Type="http://schemas.openxmlformats.org/officeDocument/2006/relationships/hyperlink" Target="https://podminky.urs.cz/item/CS_URS_2023_01/919732211" TargetMode="External" /><Relationship Id="rId12" Type="http://schemas.openxmlformats.org/officeDocument/2006/relationships/hyperlink" Target="https://podminky.urs.cz/item/CS_URS_2023_01/919735112" TargetMode="External" /><Relationship Id="rId13" Type="http://schemas.openxmlformats.org/officeDocument/2006/relationships/hyperlink" Target="https://podminky.urs.cz/item/CS_URS_2023_01/938909311" TargetMode="External" /><Relationship Id="rId14" Type="http://schemas.openxmlformats.org/officeDocument/2006/relationships/hyperlink" Target="https://podminky.urs.cz/item/CS_URS_2023_01/997221561" TargetMode="External" /><Relationship Id="rId15" Type="http://schemas.openxmlformats.org/officeDocument/2006/relationships/hyperlink" Target="https://podminky.urs.cz/item/CS_URS_2023_01/997221551" TargetMode="External" /><Relationship Id="rId16" Type="http://schemas.openxmlformats.org/officeDocument/2006/relationships/hyperlink" Target="https://podminky.urs.cz/item/CS_URS_2023_01/997221569" TargetMode="External" /><Relationship Id="rId17" Type="http://schemas.openxmlformats.org/officeDocument/2006/relationships/hyperlink" Target="https://podminky.urs.cz/item/CS_URS_2023_01/997221559" TargetMode="External" /><Relationship Id="rId18" Type="http://schemas.openxmlformats.org/officeDocument/2006/relationships/hyperlink" Target="https://podminky.urs.cz/item/CS_URS_2023_01/998225111" TargetMode="External" /><Relationship Id="rId19" Type="http://schemas.openxmlformats.org/officeDocument/2006/relationships/hyperlink" Target="https://podminky.urs.cz/item/CS_URS_2023_01/469973117" TargetMode="External" /><Relationship Id="rId20" Type="http://schemas.openxmlformats.org/officeDocument/2006/relationships/hyperlink" Target="https://podminky.urs.cz/item/CS_URS_2023_01/040001000" TargetMode="External" /><Relationship Id="rId21" Type="http://schemas.openxmlformats.org/officeDocument/2006/relationships/hyperlink" Target="https://podminky.urs.cz/item/CS_URS_2023_01/043002000" TargetMode="External" /><Relationship Id="rId22" Type="http://schemas.openxmlformats.org/officeDocument/2006/relationships/hyperlink" Target="https://podminky.urs.cz/item/CS_URS_2023_01/043114000" TargetMode="External" /><Relationship Id="rId23" Type="http://schemas.openxmlformats.org/officeDocument/2006/relationships/hyperlink" Target="https://podminky.urs.cz/item/CS_URS_2023_01/070001000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0.20999999999999999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0.20999999999999999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2023029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Varnsdorf - Rekonstrukce ulice Karlova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29. 5. 2023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48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49</v>
      </c>
      <c r="D52" s="87"/>
      <c r="E52" s="87"/>
      <c r="F52" s="87"/>
      <c r="G52" s="87"/>
      <c r="H52" s="88"/>
      <c r="I52" s="89" t="s">
        <v>50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51</v>
      </c>
      <c r="AH52" s="87"/>
      <c r="AI52" s="87"/>
      <c r="AJ52" s="87"/>
      <c r="AK52" s="87"/>
      <c r="AL52" s="87"/>
      <c r="AM52" s="87"/>
      <c r="AN52" s="89" t="s">
        <v>52</v>
      </c>
      <c r="AO52" s="87"/>
      <c r="AP52" s="87"/>
      <c r="AQ52" s="91" t="s">
        <v>53</v>
      </c>
      <c r="AR52" s="44"/>
      <c r="AS52" s="92" t="s">
        <v>54</v>
      </c>
      <c r="AT52" s="93" t="s">
        <v>55</v>
      </c>
      <c r="AU52" s="93" t="s">
        <v>56</v>
      </c>
      <c r="AV52" s="93" t="s">
        <v>57</v>
      </c>
      <c r="AW52" s="93" t="s">
        <v>58</v>
      </c>
      <c r="AX52" s="93" t="s">
        <v>59</v>
      </c>
      <c r="AY52" s="93" t="s">
        <v>60</v>
      </c>
      <c r="AZ52" s="93" t="s">
        <v>61</v>
      </c>
      <c r="BA52" s="93" t="s">
        <v>62</v>
      </c>
      <c r="BB52" s="93" t="s">
        <v>63</v>
      </c>
      <c r="BC52" s="93" t="s">
        <v>64</v>
      </c>
      <c r="BD52" s="94" t="s">
        <v>65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66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67</v>
      </c>
      <c r="BT54" s="109" t="s">
        <v>68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16.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'2023029 - Varnsdorf - Rek...'!J28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'2023029 - Varnsdorf - Rek...'!P85</f>
        <v>0</v>
      </c>
      <c r="AV55" s="119">
        <f>'2023029 - Varnsdorf - Rek...'!J31</f>
        <v>0</v>
      </c>
      <c r="AW55" s="119">
        <f>'2023029 - Varnsdorf - Rek...'!J32</f>
        <v>0</v>
      </c>
      <c r="AX55" s="119">
        <f>'2023029 - Varnsdorf - Rek...'!J33</f>
        <v>0</v>
      </c>
      <c r="AY55" s="119">
        <f>'2023029 - Varnsdorf - Rek...'!J34</f>
        <v>0</v>
      </c>
      <c r="AZ55" s="119">
        <f>'2023029 - Varnsdorf - Rek...'!F31</f>
        <v>0</v>
      </c>
      <c r="BA55" s="119">
        <f>'2023029 - Varnsdorf - Rek...'!F32</f>
        <v>0</v>
      </c>
      <c r="BB55" s="119">
        <f>'2023029 - Varnsdorf - Rek...'!F33</f>
        <v>0</v>
      </c>
      <c r="BC55" s="119">
        <f>'2023029 - Varnsdorf - Rek...'!F34</f>
        <v>0</v>
      </c>
      <c r="BD55" s="121">
        <f>'2023029 - Varnsdorf - Rek...'!F35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8xQ/Jn1P5JuE5xKZWB1mWXHeKzbXpTpCvWJufoQtUB+obC9EGBuojVPuDuK+gQlcuwhhwjab4wj3KK99EiVflA==" hashValue="FtXZGsXRfR3E1/HhM/YWCvrvED8xhmFlZ/dZwZyK6SCdN9jGHp6iOu43OW/JRxtTuMoxG02Kl9aulLn5DWdbV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029 - Varnsdorf - Re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29. 5. 2023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26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32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33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34</v>
      </c>
      <c r="E28" s="38"/>
      <c r="F28" s="38"/>
      <c r="G28" s="38"/>
      <c r="H28" s="38"/>
      <c r="I28" s="38"/>
      <c r="J28" s="138">
        <f>ROUND(J85,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36</v>
      </c>
      <c r="G30" s="38"/>
      <c r="H30" s="38"/>
      <c r="I30" s="139" t="s">
        <v>35</v>
      </c>
      <c r="J30" s="139" t="s">
        <v>37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38</v>
      </c>
      <c r="E31" s="127" t="s">
        <v>39</v>
      </c>
      <c r="F31" s="141">
        <f>ROUND((SUM(BE85:BE152)),  2)</f>
        <v>0</v>
      </c>
      <c r="G31" s="38"/>
      <c r="H31" s="38"/>
      <c r="I31" s="142">
        <v>0.20999999999999999</v>
      </c>
      <c r="J31" s="141">
        <f>ROUND(((SUM(BE85:BE152))*I31),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40</v>
      </c>
      <c r="F32" s="141">
        <f>ROUND((SUM(BF85:BF152)),  2)</f>
        <v>0</v>
      </c>
      <c r="G32" s="38"/>
      <c r="H32" s="38"/>
      <c r="I32" s="142">
        <v>0.20999999999999999</v>
      </c>
      <c r="J32" s="141">
        <f>ROUND(((SUM(BF85:BF152))*I32),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41</v>
      </c>
      <c r="F33" s="141">
        <f>ROUND((SUM(BG85:BG152)),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42</v>
      </c>
      <c r="F34" s="141">
        <f>ROUND((SUM(BH85:BH152)),  2)</f>
        <v>0</v>
      </c>
      <c r="G34" s="38"/>
      <c r="H34" s="38"/>
      <c r="I34" s="142">
        <v>0.20999999999999999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43</v>
      </c>
      <c r="F35" s="141">
        <f>ROUND((SUM(BI85:BI152)),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44</v>
      </c>
      <c r="E37" s="145"/>
      <c r="F37" s="145"/>
      <c r="G37" s="146" t="s">
        <v>45</v>
      </c>
      <c r="H37" s="147" t="s">
        <v>46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Varnsdorf - Rekonstrukce ulice Karlova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29. 5. 2023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66</v>
      </c>
      <c r="D55" s="40"/>
      <c r="E55" s="40"/>
      <c r="F55" s="40"/>
      <c r="G55" s="40"/>
      <c r="H55" s="40"/>
      <c r="I55" s="40"/>
      <c r="J55" s="102">
        <f>J85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J86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J87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83</v>
      </c>
      <c r="E58" s="167"/>
      <c r="F58" s="167"/>
      <c r="G58" s="167"/>
      <c r="H58" s="167"/>
      <c r="I58" s="167"/>
      <c r="J58" s="168">
        <f>J96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84</v>
      </c>
      <c r="E59" s="167"/>
      <c r="F59" s="167"/>
      <c r="G59" s="167"/>
      <c r="H59" s="167"/>
      <c r="I59" s="167"/>
      <c r="J59" s="168">
        <f>J105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85</v>
      </c>
      <c r="E60" s="167"/>
      <c r="F60" s="167"/>
      <c r="G60" s="167"/>
      <c r="H60" s="167"/>
      <c r="I60" s="167"/>
      <c r="J60" s="168">
        <f>J112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86</v>
      </c>
      <c r="E61" s="167"/>
      <c r="F61" s="167"/>
      <c r="G61" s="167"/>
      <c r="H61" s="167"/>
      <c r="I61" s="167"/>
      <c r="J61" s="168">
        <f>J119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87</v>
      </c>
      <c r="E62" s="167"/>
      <c r="F62" s="167"/>
      <c r="G62" s="167"/>
      <c r="H62" s="167"/>
      <c r="I62" s="167"/>
      <c r="J62" s="168">
        <f>J135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8"/>
      <c r="C63" s="159"/>
      <c r="D63" s="160" t="s">
        <v>88</v>
      </c>
      <c r="E63" s="161"/>
      <c r="F63" s="161"/>
      <c r="G63" s="161"/>
      <c r="H63" s="161"/>
      <c r="I63" s="161"/>
      <c r="J63" s="162">
        <f>J138</f>
        <v>0</v>
      </c>
      <c r="K63" s="159"/>
      <c r="L63" s="16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4"/>
      <c r="C64" s="165"/>
      <c r="D64" s="166" t="s">
        <v>89</v>
      </c>
      <c r="E64" s="167"/>
      <c r="F64" s="167"/>
      <c r="G64" s="167"/>
      <c r="H64" s="167"/>
      <c r="I64" s="167"/>
      <c r="J64" s="168">
        <f>J139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8"/>
      <c r="C65" s="159"/>
      <c r="D65" s="160" t="s">
        <v>90</v>
      </c>
      <c r="E65" s="161"/>
      <c r="F65" s="161"/>
      <c r="G65" s="161"/>
      <c r="H65" s="161"/>
      <c r="I65" s="161"/>
      <c r="J65" s="162">
        <f>J142</f>
        <v>0</v>
      </c>
      <c r="K65" s="159"/>
      <c r="L65" s="16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4"/>
      <c r="C66" s="165"/>
      <c r="D66" s="166" t="s">
        <v>91</v>
      </c>
      <c r="E66" s="167"/>
      <c r="F66" s="167"/>
      <c r="G66" s="167"/>
      <c r="H66" s="167"/>
      <c r="I66" s="167"/>
      <c r="J66" s="168">
        <f>J143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92</v>
      </c>
      <c r="E67" s="167"/>
      <c r="F67" s="167"/>
      <c r="G67" s="167"/>
      <c r="H67" s="167"/>
      <c r="I67" s="167"/>
      <c r="J67" s="168">
        <f>J150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93</v>
      </c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15</v>
      </c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E7</f>
        <v>Varnsdorf - Rekonstrukce ulice Karlova</v>
      </c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20</v>
      </c>
      <c r="D79" s="40"/>
      <c r="E79" s="40"/>
      <c r="F79" s="27" t="str">
        <f>F10</f>
        <v xml:space="preserve"> </v>
      </c>
      <c r="G79" s="40"/>
      <c r="H79" s="40"/>
      <c r="I79" s="32" t="s">
        <v>22</v>
      </c>
      <c r="J79" s="72" t="str">
        <f>IF(J10="","",J10)</f>
        <v>29. 5. 2023</v>
      </c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24</v>
      </c>
      <c r="D81" s="40"/>
      <c r="E81" s="40"/>
      <c r="F81" s="27" t="str">
        <f>E13</f>
        <v xml:space="preserve"> </v>
      </c>
      <c r="G81" s="40"/>
      <c r="H81" s="40"/>
      <c r="I81" s="32" t="s">
        <v>29</v>
      </c>
      <c r="J81" s="36" t="str">
        <f>E19</f>
        <v xml:space="preserve"> </v>
      </c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27</v>
      </c>
      <c r="D82" s="40"/>
      <c r="E82" s="40"/>
      <c r="F82" s="27" t="str">
        <f>IF(E16="","",E16)</f>
        <v>Vyplň údaj</v>
      </c>
      <c r="G82" s="40"/>
      <c r="H82" s="40"/>
      <c r="I82" s="32" t="s">
        <v>31</v>
      </c>
      <c r="J82" s="36" t="str">
        <f>E22</f>
        <v xml:space="preserve"> </v>
      </c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0"/>
      <c r="B84" s="171"/>
      <c r="C84" s="172" t="s">
        <v>94</v>
      </c>
      <c r="D84" s="173" t="s">
        <v>53</v>
      </c>
      <c r="E84" s="173" t="s">
        <v>49</v>
      </c>
      <c r="F84" s="173" t="s">
        <v>50</v>
      </c>
      <c r="G84" s="173" t="s">
        <v>95</v>
      </c>
      <c r="H84" s="173" t="s">
        <v>96</v>
      </c>
      <c r="I84" s="173" t="s">
        <v>97</v>
      </c>
      <c r="J84" s="173" t="s">
        <v>79</v>
      </c>
      <c r="K84" s="174" t="s">
        <v>98</v>
      </c>
      <c r="L84" s="175"/>
      <c r="M84" s="92" t="s">
        <v>18</v>
      </c>
      <c r="N84" s="93" t="s">
        <v>38</v>
      </c>
      <c r="O84" s="93" t="s">
        <v>99</v>
      </c>
      <c r="P84" s="93" t="s">
        <v>100</v>
      </c>
      <c r="Q84" s="93" t="s">
        <v>101</v>
      </c>
      <c r="R84" s="93" t="s">
        <v>102</v>
      </c>
      <c r="S84" s="93" t="s">
        <v>103</v>
      </c>
      <c r="T84" s="94" t="s">
        <v>104</v>
      </c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="2" customFormat="1" ht="22.8" customHeight="1">
      <c r="A85" s="38"/>
      <c r="B85" s="39"/>
      <c r="C85" s="99" t="s">
        <v>105</v>
      </c>
      <c r="D85" s="40"/>
      <c r="E85" s="40"/>
      <c r="F85" s="40"/>
      <c r="G85" s="40"/>
      <c r="H85" s="40"/>
      <c r="I85" s="40"/>
      <c r="J85" s="176">
        <f>BK85</f>
        <v>0</v>
      </c>
      <c r="K85" s="40"/>
      <c r="L85" s="44"/>
      <c r="M85" s="95"/>
      <c r="N85" s="177"/>
      <c r="O85" s="96"/>
      <c r="P85" s="178">
        <f>P86+P138+P142</f>
        <v>0</v>
      </c>
      <c r="Q85" s="96"/>
      <c r="R85" s="178">
        <f>R86+R138+R142</f>
        <v>1074.2654789999999</v>
      </c>
      <c r="S85" s="96"/>
      <c r="T85" s="179">
        <f>T86+T138+T142</f>
        <v>755.01999999999998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67</v>
      </c>
      <c r="AU85" s="17" t="s">
        <v>80</v>
      </c>
      <c r="BK85" s="180">
        <f>BK86+BK138+BK142</f>
        <v>0</v>
      </c>
    </row>
    <row r="86" s="12" customFormat="1" ht="25.92" customHeight="1">
      <c r="A86" s="12"/>
      <c r="B86" s="181"/>
      <c r="C86" s="182"/>
      <c r="D86" s="183" t="s">
        <v>67</v>
      </c>
      <c r="E86" s="184" t="s">
        <v>106</v>
      </c>
      <c r="F86" s="184" t="s">
        <v>107</v>
      </c>
      <c r="G86" s="182"/>
      <c r="H86" s="182"/>
      <c r="I86" s="185"/>
      <c r="J86" s="186">
        <f>BK86</f>
        <v>0</v>
      </c>
      <c r="K86" s="182"/>
      <c r="L86" s="187"/>
      <c r="M86" s="188"/>
      <c r="N86" s="189"/>
      <c r="O86" s="189"/>
      <c r="P86" s="190">
        <f>P87+P96+P105+P112+P119+P135</f>
        <v>0</v>
      </c>
      <c r="Q86" s="189"/>
      <c r="R86" s="190">
        <f>R87+R96+R105+R112+R119+R135</f>
        <v>1074.2654789999999</v>
      </c>
      <c r="S86" s="189"/>
      <c r="T86" s="191">
        <f>T87+T96+T105+T112+T119+T135</f>
        <v>755.01999999999998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2" t="s">
        <v>73</v>
      </c>
      <c r="AT86" s="193" t="s">
        <v>67</v>
      </c>
      <c r="AU86" s="193" t="s">
        <v>68</v>
      </c>
      <c r="AY86" s="192" t="s">
        <v>108</v>
      </c>
      <c r="BK86" s="194">
        <f>BK87+BK96+BK105+BK112+BK119+BK135</f>
        <v>0</v>
      </c>
    </row>
    <row r="87" s="12" customFormat="1" ht="22.8" customHeight="1">
      <c r="A87" s="12"/>
      <c r="B87" s="181"/>
      <c r="C87" s="182"/>
      <c r="D87" s="183" t="s">
        <v>67</v>
      </c>
      <c r="E87" s="195" t="s">
        <v>73</v>
      </c>
      <c r="F87" s="195" t="s">
        <v>109</v>
      </c>
      <c r="G87" s="182"/>
      <c r="H87" s="182"/>
      <c r="I87" s="185"/>
      <c r="J87" s="196">
        <f>BK87</f>
        <v>0</v>
      </c>
      <c r="K87" s="182"/>
      <c r="L87" s="187"/>
      <c r="M87" s="188"/>
      <c r="N87" s="189"/>
      <c r="O87" s="189"/>
      <c r="P87" s="190">
        <f>SUM(P88:P95)</f>
        <v>0</v>
      </c>
      <c r="Q87" s="189"/>
      <c r="R87" s="190">
        <f>SUM(R88:R95)</f>
        <v>0.49162400000000001</v>
      </c>
      <c r="S87" s="189"/>
      <c r="T87" s="191">
        <f>SUM(T88:T95)</f>
        <v>661.38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2" t="s">
        <v>73</v>
      </c>
      <c r="AT87" s="193" t="s">
        <v>67</v>
      </c>
      <c r="AU87" s="193" t="s">
        <v>73</v>
      </c>
      <c r="AY87" s="192" t="s">
        <v>108</v>
      </c>
      <c r="BK87" s="194">
        <f>SUM(BK88:BK95)</f>
        <v>0</v>
      </c>
    </row>
    <row r="88" s="2" customFormat="1" ht="24.15" customHeight="1">
      <c r="A88" s="38"/>
      <c r="B88" s="39"/>
      <c r="C88" s="197" t="s">
        <v>110</v>
      </c>
      <c r="D88" s="197" t="s">
        <v>111</v>
      </c>
      <c r="E88" s="198" t="s">
        <v>112</v>
      </c>
      <c r="F88" s="199" t="s">
        <v>113</v>
      </c>
      <c r="G88" s="200" t="s">
        <v>114</v>
      </c>
      <c r="H88" s="201">
        <v>79</v>
      </c>
      <c r="I88" s="202"/>
      <c r="J88" s="203">
        <f>ROUND(I88*H88,2)</f>
        <v>0</v>
      </c>
      <c r="K88" s="199" t="s">
        <v>115</v>
      </c>
      <c r="L88" s="44"/>
      <c r="M88" s="204" t="s">
        <v>18</v>
      </c>
      <c r="N88" s="205" t="s">
        <v>39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0.22</v>
      </c>
      <c r="T88" s="207">
        <f>S88*H88</f>
        <v>17.379999999999999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110</v>
      </c>
      <c r="AT88" s="208" t="s">
        <v>111</v>
      </c>
      <c r="AU88" s="208" t="s">
        <v>75</v>
      </c>
      <c r="AY88" s="17" t="s">
        <v>108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73</v>
      </c>
      <c r="BK88" s="209">
        <f>ROUND(I88*H88,2)</f>
        <v>0</v>
      </c>
      <c r="BL88" s="17" t="s">
        <v>110</v>
      </c>
      <c r="BM88" s="208" t="s">
        <v>116</v>
      </c>
    </row>
    <row r="89" s="2" customFormat="1">
      <c r="A89" s="38"/>
      <c r="B89" s="39"/>
      <c r="C89" s="40"/>
      <c r="D89" s="210" t="s">
        <v>117</v>
      </c>
      <c r="E89" s="40"/>
      <c r="F89" s="211" t="s">
        <v>118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117</v>
      </c>
      <c r="AU89" s="17" t="s">
        <v>75</v>
      </c>
    </row>
    <row r="90" s="2" customFormat="1" ht="24.15" customHeight="1">
      <c r="A90" s="38"/>
      <c r="B90" s="39"/>
      <c r="C90" s="197" t="s">
        <v>75</v>
      </c>
      <c r="D90" s="197" t="s">
        <v>111</v>
      </c>
      <c r="E90" s="198" t="s">
        <v>119</v>
      </c>
      <c r="F90" s="199" t="s">
        <v>120</v>
      </c>
      <c r="G90" s="200" t="s">
        <v>114</v>
      </c>
      <c r="H90" s="201">
        <v>5600</v>
      </c>
      <c r="I90" s="202"/>
      <c r="J90" s="203">
        <f>ROUND(I90*H90,2)</f>
        <v>0</v>
      </c>
      <c r="K90" s="199" t="s">
        <v>115</v>
      </c>
      <c r="L90" s="44"/>
      <c r="M90" s="204" t="s">
        <v>18</v>
      </c>
      <c r="N90" s="205" t="s">
        <v>39</v>
      </c>
      <c r="O90" s="84"/>
      <c r="P90" s="206">
        <f>O90*H90</f>
        <v>0</v>
      </c>
      <c r="Q90" s="206">
        <v>8.7789999999999998E-05</v>
      </c>
      <c r="R90" s="206">
        <f>Q90*H90</f>
        <v>0.49162400000000001</v>
      </c>
      <c r="S90" s="206">
        <v>0.11500000000000001</v>
      </c>
      <c r="T90" s="207">
        <f>S90*H90</f>
        <v>644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110</v>
      </c>
      <c r="AT90" s="208" t="s">
        <v>111</v>
      </c>
      <c r="AU90" s="208" t="s">
        <v>75</v>
      </c>
      <c r="AY90" s="17" t="s">
        <v>108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73</v>
      </c>
      <c r="BK90" s="209">
        <f>ROUND(I90*H90,2)</f>
        <v>0</v>
      </c>
      <c r="BL90" s="17" t="s">
        <v>110</v>
      </c>
      <c r="BM90" s="208" t="s">
        <v>121</v>
      </c>
    </row>
    <row r="91" s="2" customFormat="1">
      <c r="A91" s="38"/>
      <c r="B91" s="39"/>
      <c r="C91" s="40"/>
      <c r="D91" s="210" t="s">
        <v>117</v>
      </c>
      <c r="E91" s="40"/>
      <c r="F91" s="211" t="s">
        <v>122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117</v>
      </c>
      <c r="AU91" s="17" t="s">
        <v>75</v>
      </c>
    </row>
    <row r="92" s="2" customFormat="1" ht="24.15" customHeight="1">
      <c r="A92" s="38"/>
      <c r="B92" s="39"/>
      <c r="C92" s="197" t="s">
        <v>123</v>
      </c>
      <c r="D92" s="197" t="s">
        <v>111</v>
      </c>
      <c r="E92" s="198" t="s">
        <v>124</v>
      </c>
      <c r="F92" s="199" t="s">
        <v>125</v>
      </c>
      <c r="G92" s="200" t="s">
        <v>126</v>
      </c>
      <c r="H92" s="201">
        <v>91.799999999999997</v>
      </c>
      <c r="I92" s="202"/>
      <c r="J92" s="203">
        <f>ROUND(I92*H92,2)</f>
        <v>0</v>
      </c>
      <c r="K92" s="199" t="s">
        <v>115</v>
      </c>
      <c r="L92" s="44"/>
      <c r="M92" s="204" t="s">
        <v>18</v>
      </c>
      <c r="N92" s="205" t="s">
        <v>39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110</v>
      </c>
      <c r="AT92" s="208" t="s">
        <v>111</v>
      </c>
      <c r="AU92" s="208" t="s">
        <v>75</v>
      </c>
      <c r="AY92" s="17" t="s">
        <v>108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73</v>
      </c>
      <c r="BK92" s="209">
        <f>ROUND(I92*H92,2)</f>
        <v>0</v>
      </c>
      <c r="BL92" s="17" t="s">
        <v>110</v>
      </c>
      <c r="BM92" s="208" t="s">
        <v>127</v>
      </c>
    </row>
    <row r="93" s="2" customFormat="1">
      <c r="A93" s="38"/>
      <c r="B93" s="39"/>
      <c r="C93" s="40"/>
      <c r="D93" s="210" t="s">
        <v>117</v>
      </c>
      <c r="E93" s="40"/>
      <c r="F93" s="211" t="s">
        <v>128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117</v>
      </c>
      <c r="AU93" s="17" t="s">
        <v>75</v>
      </c>
    </row>
    <row r="94" s="2" customFormat="1" ht="24.15" customHeight="1">
      <c r="A94" s="38"/>
      <c r="B94" s="39"/>
      <c r="C94" s="197" t="s">
        <v>129</v>
      </c>
      <c r="D94" s="197" t="s">
        <v>111</v>
      </c>
      <c r="E94" s="198" t="s">
        <v>130</v>
      </c>
      <c r="F94" s="199" t="s">
        <v>131</v>
      </c>
      <c r="G94" s="200" t="s">
        <v>132</v>
      </c>
      <c r="H94" s="201">
        <v>165.24000000000001</v>
      </c>
      <c r="I94" s="202"/>
      <c r="J94" s="203">
        <f>ROUND(I94*H94,2)</f>
        <v>0</v>
      </c>
      <c r="K94" s="199" t="s">
        <v>115</v>
      </c>
      <c r="L94" s="44"/>
      <c r="M94" s="204" t="s">
        <v>18</v>
      </c>
      <c r="N94" s="205" t="s">
        <v>39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110</v>
      </c>
      <c r="AT94" s="208" t="s">
        <v>111</v>
      </c>
      <c r="AU94" s="208" t="s">
        <v>75</v>
      </c>
      <c r="AY94" s="17" t="s">
        <v>108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73</v>
      </c>
      <c r="BK94" s="209">
        <f>ROUND(I94*H94,2)</f>
        <v>0</v>
      </c>
      <c r="BL94" s="17" t="s">
        <v>110</v>
      </c>
      <c r="BM94" s="208" t="s">
        <v>133</v>
      </c>
    </row>
    <row r="95" s="2" customFormat="1">
      <c r="A95" s="38"/>
      <c r="B95" s="39"/>
      <c r="C95" s="40"/>
      <c r="D95" s="210" t="s">
        <v>117</v>
      </c>
      <c r="E95" s="40"/>
      <c r="F95" s="211" t="s">
        <v>134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117</v>
      </c>
      <c r="AU95" s="17" t="s">
        <v>75</v>
      </c>
    </row>
    <row r="96" s="12" customFormat="1" ht="22.8" customHeight="1">
      <c r="A96" s="12"/>
      <c r="B96" s="181"/>
      <c r="C96" s="182"/>
      <c r="D96" s="183" t="s">
        <v>67</v>
      </c>
      <c r="E96" s="195" t="s">
        <v>135</v>
      </c>
      <c r="F96" s="195" t="s">
        <v>136</v>
      </c>
      <c r="G96" s="182"/>
      <c r="H96" s="182"/>
      <c r="I96" s="185"/>
      <c r="J96" s="196">
        <f>BK96</f>
        <v>0</v>
      </c>
      <c r="K96" s="182"/>
      <c r="L96" s="187"/>
      <c r="M96" s="188"/>
      <c r="N96" s="189"/>
      <c r="O96" s="189"/>
      <c r="P96" s="190">
        <f>SUM(P97:P104)</f>
        <v>0</v>
      </c>
      <c r="Q96" s="189"/>
      <c r="R96" s="190">
        <f>SUM(R97:R104)</f>
        <v>1043.5657200000001</v>
      </c>
      <c r="S96" s="189"/>
      <c r="T96" s="191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2" t="s">
        <v>73</v>
      </c>
      <c r="AT96" s="193" t="s">
        <v>67</v>
      </c>
      <c r="AU96" s="193" t="s">
        <v>73</v>
      </c>
      <c r="AY96" s="192" t="s">
        <v>108</v>
      </c>
      <c r="BK96" s="194">
        <f>SUM(BK97:BK104)</f>
        <v>0</v>
      </c>
    </row>
    <row r="97" s="2" customFormat="1" ht="24.15" customHeight="1">
      <c r="A97" s="38"/>
      <c r="B97" s="39"/>
      <c r="C97" s="197" t="s">
        <v>137</v>
      </c>
      <c r="D97" s="197" t="s">
        <v>111</v>
      </c>
      <c r="E97" s="198" t="s">
        <v>138</v>
      </c>
      <c r="F97" s="199" t="s">
        <v>139</v>
      </c>
      <c r="G97" s="200" t="s">
        <v>114</v>
      </c>
      <c r="H97" s="201">
        <v>918</v>
      </c>
      <c r="I97" s="202"/>
      <c r="J97" s="203">
        <f>ROUND(I97*H97,2)</f>
        <v>0</v>
      </c>
      <c r="K97" s="199" t="s">
        <v>115</v>
      </c>
      <c r="L97" s="44"/>
      <c r="M97" s="204" t="s">
        <v>18</v>
      </c>
      <c r="N97" s="205" t="s">
        <v>39</v>
      </c>
      <c r="O97" s="84"/>
      <c r="P97" s="206">
        <f>O97*H97</f>
        <v>0</v>
      </c>
      <c r="Q97" s="206">
        <v>0.13188</v>
      </c>
      <c r="R97" s="206">
        <f>Q97*H97</f>
        <v>121.06583999999999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110</v>
      </c>
      <c r="AT97" s="208" t="s">
        <v>111</v>
      </c>
      <c r="AU97" s="208" t="s">
        <v>75</v>
      </c>
      <c r="AY97" s="17" t="s">
        <v>108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73</v>
      </c>
      <c r="BK97" s="209">
        <f>ROUND(I97*H97,2)</f>
        <v>0</v>
      </c>
      <c r="BL97" s="17" t="s">
        <v>110</v>
      </c>
      <c r="BM97" s="208" t="s">
        <v>140</v>
      </c>
    </row>
    <row r="98" s="2" customFormat="1">
      <c r="A98" s="38"/>
      <c r="B98" s="39"/>
      <c r="C98" s="40"/>
      <c r="D98" s="210" t="s">
        <v>117</v>
      </c>
      <c r="E98" s="40"/>
      <c r="F98" s="211" t="s">
        <v>141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117</v>
      </c>
      <c r="AU98" s="17" t="s">
        <v>75</v>
      </c>
    </row>
    <row r="99" s="2" customFormat="1" ht="24.15" customHeight="1">
      <c r="A99" s="38"/>
      <c r="B99" s="39"/>
      <c r="C99" s="197" t="s">
        <v>142</v>
      </c>
      <c r="D99" s="197" t="s">
        <v>111</v>
      </c>
      <c r="E99" s="198" t="s">
        <v>143</v>
      </c>
      <c r="F99" s="199" t="s">
        <v>144</v>
      </c>
      <c r="G99" s="200" t="s">
        <v>132</v>
      </c>
      <c r="H99" s="201">
        <v>73.400000000000006</v>
      </c>
      <c r="I99" s="202"/>
      <c r="J99" s="203">
        <f>ROUND(I99*H99,2)</f>
        <v>0</v>
      </c>
      <c r="K99" s="199" t="s">
        <v>18</v>
      </c>
      <c r="L99" s="44"/>
      <c r="M99" s="204" t="s">
        <v>18</v>
      </c>
      <c r="N99" s="205" t="s">
        <v>39</v>
      </c>
      <c r="O99" s="84"/>
      <c r="P99" s="206">
        <f>O99*H99</f>
        <v>0</v>
      </c>
      <c r="Q99" s="206">
        <v>1</v>
      </c>
      <c r="R99" s="206">
        <f>Q99*H99</f>
        <v>73.400000000000006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110</v>
      </c>
      <c r="AT99" s="208" t="s">
        <v>111</v>
      </c>
      <c r="AU99" s="208" t="s">
        <v>75</v>
      </c>
      <c r="AY99" s="17" t="s">
        <v>108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73</v>
      </c>
      <c r="BK99" s="209">
        <f>ROUND(I99*H99,2)</f>
        <v>0</v>
      </c>
      <c r="BL99" s="17" t="s">
        <v>110</v>
      </c>
      <c r="BM99" s="208" t="s">
        <v>145</v>
      </c>
    </row>
    <row r="100" s="2" customFormat="1" ht="16.5" customHeight="1">
      <c r="A100" s="38"/>
      <c r="B100" s="39"/>
      <c r="C100" s="197" t="s">
        <v>146</v>
      </c>
      <c r="D100" s="197" t="s">
        <v>111</v>
      </c>
      <c r="E100" s="198" t="s">
        <v>147</v>
      </c>
      <c r="F100" s="199" t="s">
        <v>148</v>
      </c>
      <c r="G100" s="200" t="s">
        <v>114</v>
      </c>
      <c r="H100" s="201">
        <v>5600</v>
      </c>
      <c r="I100" s="202"/>
      <c r="J100" s="203">
        <f>ROUND(I100*H100,2)</f>
        <v>0</v>
      </c>
      <c r="K100" s="199" t="s">
        <v>115</v>
      </c>
      <c r="L100" s="44"/>
      <c r="M100" s="204" t="s">
        <v>18</v>
      </c>
      <c r="N100" s="205" t="s">
        <v>39</v>
      </c>
      <c r="O100" s="84"/>
      <c r="P100" s="206">
        <f>O100*H100</f>
        <v>0</v>
      </c>
      <c r="Q100" s="206">
        <v>0.00071000000000000002</v>
      </c>
      <c r="R100" s="206">
        <f>Q100*H100</f>
        <v>3.976</v>
      </c>
      <c r="S100" s="206">
        <v>0</v>
      </c>
      <c r="T100" s="20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8" t="s">
        <v>110</v>
      </c>
      <c r="AT100" s="208" t="s">
        <v>111</v>
      </c>
      <c r="AU100" s="208" t="s">
        <v>75</v>
      </c>
      <c r="AY100" s="17" t="s">
        <v>108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7" t="s">
        <v>73</v>
      </c>
      <c r="BK100" s="209">
        <f>ROUND(I100*H100,2)</f>
        <v>0</v>
      </c>
      <c r="BL100" s="17" t="s">
        <v>110</v>
      </c>
      <c r="BM100" s="208" t="s">
        <v>149</v>
      </c>
    </row>
    <row r="101" s="2" customFormat="1">
      <c r="A101" s="38"/>
      <c r="B101" s="39"/>
      <c r="C101" s="40"/>
      <c r="D101" s="210" t="s">
        <v>117</v>
      </c>
      <c r="E101" s="40"/>
      <c r="F101" s="211" t="s">
        <v>150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117</v>
      </c>
      <c r="AU101" s="17" t="s">
        <v>75</v>
      </c>
    </row>
    <row r="102" s="2" customFormat="1" ht="24.15" customHeight="1">
      <c r="A102" s="38"/>
      <c r="B102" s="39"/>
      <c r="C102" s="197" t="s">
        <v>151</v>
      </c>
      <c r="D102" s="197" t="s">
        <v>111</v>
      </c>
      <c r="E102" s="198" t="s">
        <v>152</v>
      </c>
      <c r="F102" s="199" t="s">
        <v>153</v>
      </c>
      <c r="G102" s="200" t="s">
        <v>114</v>
      </c>
      <c r="H102" s="201">
        <v>5600</v>
      </c>
      <c r="I102" s="202"/>
      <c r="J102" s="203">
        <f>ROUND(I102*H102,2)</f>
        <v>0</v>
      </c>
      <c r="K102" s="199" t="s">
        <v>115</v>
      </c>
      <c r="L102" s="44"/>
      <c r="M102" s="204" t="s">
        <v>18</v>
      </c>
      <c r="N102" s="205" t="s">
        <v>39</v>
      </c>
      <c r="O102" s="84"/>
      <c r="P102" s="206">
        <f>O102*H102</f>
        <v>0</v>
      </c>
      <c r="Q102" s="206">
        <v>0.12966</v>
      </c>
      <c r="R102" s="206">
        <f>Q102*H102</f>
        <v>726.096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110</v>
      </c>
      <c r="AT102" s="208" t="s">
        <v>111</v>
      </c>
      <c r="AU102" s="208" t="s">
        <v>75</v>
      </c>
      <c r="AY102" s="17" t="s">
        <v>108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73</v>
      </c>
      <c r="BK102" s="209">
        <f>ROUND(I102*H102,2)</f>
        <v>0</v>
      </c>
      <c r="BL102" s="17" t="s">
        <v>110</v>
      </c>
      <c r="BM102" s="208" t="s">
        <v>154</v>
      </c>
    </row>
    <row r="103" s="2" customFormat="1">
      <c r="A103" s="38"/>
      <c r="B103" s="39"/>
      <c r="C103" s="40"/>
      <c r="D103" s="210" t="s">
        <v>117</v>
      </c>
      <c r="E103" s="40"/>
      <c r="F103" s="211" t="s">
        <v>155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117</v>
      </c>
      <c r="AU103" s="17" t="s">
        <v>75</v>
      </c>
    </row>
    <row r="104" s="2" customFormat="1" ht="16.5" customHeight="1">
      <c r="A104" s="38"/>
      <c r="B104" s="39"/>
      <c r="C104" s="197" t="s">
        <v>156</v>
      </c>
      <c r="D104" s="197" t="s">
        <v>111</v>
      </c>
      <c r="E104" s="198" t="s">
        <v>157</v>
      </c>
      <c r="F104" s="199" t="s">
        <v>158</v>
      </c>
      <c r="G104" s="200" t="s">
        <v>159</v>
      </c>
      <c r="H104" s="201">
        <v>918</v>
      </c>
      <c r="I104" s="202"/>
      <c r="J104" s="203">
        <f>ROUND(I104*H104,2)</f>
        <v>0</v>
      </c>
      <c r="K104" s="199" t="s">
        <v>18</v>
      </c>
      <c r="L104" s="44"/>
      <c r="M104" s="204" t="s">
        <v>18</v>
      </c>
      <c r="N104" s="205" t="s">
        <v>39</v>
      </c>
      <c r="O104" s="84"/>
      <c r="P104" s="206">
        <f>O104*H104</f>
        <v>0</v>
      </c>
      <c r="Q104" s="206">
        <v>0.12966</v>
      </c>
      <c r="R104" s="206">
        <f>Q104*H104</f>
        <v>119.02788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110</v>
      </c>
      <c r="AT104" s="208" t="s">
        <v>111</v>
      </c>
      <c r="AU104" s="208" t="s">
        <v>75</v>
      </c>
      <c r="AY104" s="17" t="s">
        <v>108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73</v>
      </c>
      <c r="BK104" s="209">
        <f>ROUND(I104*H104,2)</f>
        <v>0</v>
      </c>
      <c r="BL104" s="17" t="s">
        <v>110</v>
      </c>
      <c r="BM104" s="208" t="s">
        <v>160</v>
      </c>
    </row>
    <row r="105" s="12" customFormat="1" ht="22.8" customHeight="1">
      <c r="A105" s="12"/>
      <c r="B105" s="181"/>
      <c r="C105" s="182"/>
      <c r="D105" s="183" t="s">
        <v>67</v>
      </c>
      <c r="E105" s="195" t="s">
        <v>161</v>
      </c>
      <c r="F105" s="195" t="s">
        <v>162</v>
      </c>
      <c r="G105" s="182"/>
      <c r="H105" s="182"/>
      <c r="I105" s="185"/>
      <c r="J105" s="196">
        <f>BK105</f>
        <v>0</v>
      </c>
      <c r="K105" s="182"/>
      <c r="L105" s="187"/>
      <c r="M105" s="188"/>
      <c r="N105" s="189"/>
      <c r="O105" s="189"/>
      <c r="P105" s="190">
        <f>SUM(P106:P111)</f>
        <v>0</v>
      </c>
      <c r="Q105" s="189"/>
      <c r="R105" s="190">
        <f>SUM(R106:R111)</f>
        <v>30.123040000000003</v>
      </c>
      <c r="S105" s="189"/>
      <c r="T105" s="191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2" t="s">
        <v>73</v>
      </c>
      <c r="AT105" s="193" t="s">
        <v>67</v>
      </c>
      <c r="AU105" s="193" t="s">
        <v>73</v>
      </c>
      <c r="AY105" s="192" t="s">
        <v>108</v>
      </c>
      <c r="BK105" s="194">
        <f>SUM(BK106:BK111)</f>
        <v>0</v>
      </c>
    </row>
    <row r="106" s="2" customFormat="1" ht="16.5" customHeight="1">
      <c r="A106" s="38"/>
      <c r="B106" s="39"/>
      <c r="C106" s="197" t="s">
        <v>163</v>
      </c>
      <c r="D106" s="197" t="s">
        <v>111</v>
      </c>
      <c r="E106" s="198" t="s">
        <v>164</v>
      </c>
      <c r="F106" s="199" t="s">
        <v>165</v>
      </c>
      <c r="G106" s="200" t="s">
        <v>166</v>
      </c>
      <c r="H106" s="201">
        <v>21</v>
      </c>
      <c r="I106" s="202"/>
      <c r="J106" s="203">
        <f>ROUND(I106*H106,2)</f>
        <v>0</v>
      </c>
      <c r="K106" s="199" t="s">
        <v>115</v>
      </c>
      <c r="L106" s="44"/>
      <c r="M106" s="204" t="s">
        <v>18</v>
      </c>
      <c r="N106" s="205" t="s">
        <v>39</v>
      </c>
      <c r="O106" s="84"/>
      <c r="P106" s="206">
        <f>O106*H106</f>
        <v>0</v>
      </c>
      <c r="Q106" s="206">
        <v>0.42368</v>
      </c>
      <c r="R106" s="206">
        <f>Q106*H106</f>
        <v>8.8972800000000003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110</v>
      </c>
      <c r="AT106" s="208" t="s">
        <v>111</v>
      </c>
      <c r="AU106" s="208" t="s">
        <v>75</v>
      </c>
      <c r="AY106" s="17" t="s">
        <v>108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73</v>
      </c>
      <c r="BK106" s="209">
        <f>ROUND(I106*H106,2)</f>
        <v>0</v>
      </c>
      <c r="BL106" s="17" t="s">
        <v>110</v>
      </c>
      <c r="BM106" s="208" t="s">
        <v>167</v>
      </c>
    </row>
    <row r="107" s="2" customFormat="1">
      <c r="A107" s="38"/>
      <c r="B107" s="39"/>
      <c r="C107" s="40"/>
      <c r="D107" s="210" t="s">
        <v>117</v>
      </c>
      <c r="E107" s="40"/>
      <c r="F107" s="211" t="s">
        <v>168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117</v>
      </c>
      <c r="AU107" s="17" t="s">
        <v>75</v>
      </c>
    </row>
    <row r="108" s="2" customFormat="1" ht="16.5" customHeight="1">
      <c r="A108" s="38"/>
      <c r="B108" s="39"/>
      <c r="C108" s="197" t="s">
        <v>169</v>
      </c>
      <c r="D108" s="197" t="s">
        <v>111</v>
      </c>
      <c r="E108" s="198" t="s">
        <v>170</v>
      </c>
      <c r="F108" s="199" t="s">
        <v>171</v>
      </c>
      <c r="G108" s="200" t="s">
        <v>166</v>
      </c>
      <c r="H108" s="201">
        <v>12</v>
      </c>
      <c r="I108" s="202"/>
      <c r="J108" s="203">
        <f>ROUND(I108*H108,2)</f>
        <v>0</v>
      </c>
      <c r="K108" s="199" t="s">
        <v>115</v>
      </c>
      <c r="L108" s="44"/>
      <c r="M108" s="204" t="s">
        <v>18</v>
      </c>
      <c r="N108" s="205" t="s">
        <v>39</v>
      </c>
      <c r="O108" s="84"/>
      <c r="P108" s="206">
        <f>O108*H108</f>
        <v>0</v>
      </c>
      <c r="Q108" s="206">
        <v>0.42080000000000001</v>
      </c>
      <c r="R108" s="206">
        <f>Q108*H108</f>
        <v>5.0495999999999999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110</v>
      </c>
      <c r="AT108" s="208" t="s">
        <v>111</v>
      </c>
      <c r="AU108" s="208" t="s">
        <v>75</v>
      </c>
      <c r="AY108" s="17" t="s">
        <v>108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73</v>
      </c>
      <c r="BK108" s="209">
        <f>ROUND(I108*H108,2)</f>
        <v>0</v>
      </c>
      <c r="BL108" s="17" t="s">
        <v>110</v>
      </c>
      <c r="BM108" s="208" t="s">
        <v>172</v>
      </c>
    </row>
    <row r="109" s="2" customFormat="1">
      <c r="A109" s="38"/>
      <c r="B109" s="39"/>
      <c r="C109" s="40"/>
      <c r="D109" s="210" t="s">
        <v>117</v>
      </c>
      <c r="E109" s="40"/>
      <c r="F109" s="211" t="s">
        <v>173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117</v>
      </c>
      <c r="AU109" s="17" t="s">
        <v>75</v>
      </c>
    </row>
    <row r="110" s="2" customFormat="1" ht="24.15" customHeight="1">
      <c r="A110" s="38"/>
      <c r="B110" s="39"/>
      <c r="C110" s="197" t="s">
        <v>174</v>
      </c>
      <c r="D110" s="197" t="s">
        <v>111</v>
      </c>
      <c r="E110" s="198" t="s">
        <v>175</v>
      </c>
      <c r="F110" s="199" t="s">
        <v>176</v>
      </c>
      <c r="G110" s="200" t="s">
        <v>166</v>
      </c>
      <c r="H110" s="201">
        <v>52</v>
      </c>
      <c r="I110" s="202"/>
      <c r="J110" s="203">
        <f>ROUND(I110*H110,2)</f>
        <v>0</v>
      </c>
      <c r="K110" s="199" t="s">
        <v>115</v>
      </c>
      <c r="L110" s="44"/>
      <c r="M110" s="204" t="s">
        <v>18</v>
      </c>
      <c r="N110" s="205" t="s">
        <v>39</v>
      </c>
      <c r="O110" s="84"/>
      <c r="P110" s="206">
        <f>O110*H110</f>
        <v>0</v>
      </c>
      <c r="Q110" s="206">
        <v>0.31108000000000002</v>
      </c>
      <c r="R110" s="206">
        <f>Q110*H110</f>
        <v>16.176160000000003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110</v>
      </c>
      <c r="AT110" s="208" t="s">
        <v>111</v>
      </c>
      <c r="AU110" s="208" t="s">
        <v>75</v>
      </c>
      <c r="AY110" s="17" t="s">
        <v>108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73</v>
      </c>
      <c r="BK110" s="209">
        <f>ROUND(I110*H110,2)</f>
        <v>0</v>
      </c>
      <c r="BL110" s="17" t="s">
        <v>110</v>
      </c>
      <c r="BM110" s="208" t="s">
        <v>177</v>
      </c>
    </row>
    <row r="111" s="2" customFormat="1">
      <c r="A111" s="38"/>
      <c r="B111" s="39"/>
      <c r="C111" s="40"/>
      <c r="D111" s="210" t="s">
        <v>117</v>
      </c>
      <c r="E111" s="40"/>
      <c r="F111" s="211" t="s">
        <v>178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117</v>
      </c>
      <c r="AU111" s="17" t="s">
        <v>75</v>
      </c>
    </row>
    <row r="112" s="12" customFormat="1" ht="22.8" customHeight="1">
      <c r="A112" s="12"/>
      <c r="B112" s="181"/>
      <c r="C112" s="182"/>
      <c r="D112" s="183" t="s">
        <v>67</v>
      </c>
      <c r="E112" s="195" t="s">
        <v>123</v>
      </c>
      <c r="F112" s="195" t="s">
        <v>179</v>
      </c>
      <c r="G112" s="182"/>
      <c r="H112" s="182"/>
      <c r="I112" s="185"/>
      <c r="J112" s="196">
        <f>BK112</f>
        <v>0</v>
      </c>
      <c r="K112" s="182"/>
      <c r="L112" s="187"/>
      <c r="M112" s="188"/>
      <c r="N112" s="189"/>
      <c r="O112" s="189"/>
      <c r="P112" s="190">
        <f>SUM(P113:P118)</f>
        <v>0</v>
      </c>
      <c r="Q112" s="189"/>
      <c r="R112" s="190">
        <f>SUM(R113:R118)</f>
        <v>0.08509499999999999</v>
      </c>
      <c r="S112" s="189"/>
      <c r="T112" s="191">
        <f>SUM(T113:T118)</f>
        <v>93.640000000000001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2" t="s">
        <v>73</v>
      </c>
      <c r="AT112" s="193" t="s">
        <v>67</v>
      </c>
      <c r="AU112" s="193" t="s">
        <v>73</v>
      </c>
      <c r="AY112" s="192" t="s">
        <v>108</v>
      </c>
      <c r="BK112" s="194">
        <f>SUM(BK113:BK118)</f>
        <v>0</v>
      </c>
    </row>
    <row r="113" s="2" customFormat="1" ht="33" customHeight="1">
      <c r="A113" s="38"/>
      <c r="B113" s="39"/>
      <c r="C113" s="197" t="s">
        <v>7</v>
      </c>
      <c r="D113" s="197" t="s">
        <v>111</v>
      </c>
      <c r="E113" s="198" t="s">
        <v>180</v>
      </c>
      <c r="F113" s="199" t="s">
        <v>181</v>
      </c>
      <c r="G113" s="200" t="s">
        <v>182</v>
      </c>
      <c r="H113" s="201">
        <v>139.5</v>
      </c>
      <c r="I113" s="202"/>
      <c r="J113" s="203">
        <f>ROUND(I113*H113,2)</f>
        <v>0</v>
      </c>
      <c r="K113" s="199" t="s">
        <v>115</v>
      </c>
      <c r="L113" s="44"/>
      <c r="M113" s="204" t="s">
        <v>18</v>
      </c>
      <c r="N113" s="205" t="s">
        <v>39</v>
      </c>
      <c r="O113" s="84"/>
      <c r="P113" s="206">
        <f>O113*H113</f>
        <v>0</v>
      </c>
      <c r="Q113" s="206">
        <v>0.00060999999999999997</v>
      </c>
      <c r="R113" s="206">
        <f>Q113*H113</f>
        <v>0.08509499999999999</v>
      </c>
      <c r="S113" s="206">
        <v>0</v>
      </c>
      <c r="T113" s="20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8" t="s">
        <v>110</v>
      </c>
      <c r="AT113" s="208" t="s">
        <v>111</v>
      </c>
      <c r="AU113" s="208" t="s">
        <v>75</v>
      </c>
      <c r="AY113" s="17" t="s">
        <v>108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7" t="s">
        <v>73</v>
      </c>
      <c r="BK113" s="209">
        <f>ROUND(I113*H113,2)</f>
        <v>0</v>
      </c>
      <c r="BL113" s="17" t="s">
        <v>110</v>
      </c>
      <c r="BM113" s="208" t="s">
        <v>183</v>
      </c>
    </row>
    <row r="114" s="2" customFormat="1">
      <c r="A114" s="38"/>
      <c r="B114" s="39"/>
      <c r="C114" s="40"/>
      <c r="D114" s="210" t="s">
        <v>117</v>
      </c>
      <c r="E114" s="40"/>
      <c r="F114" s="211" t="s">
        <v>184</v>
      </c>
      <c r="G114" s="40"/>
      <c r="H114" s="40"/>
      <c r="I114" s="212"/>
      <c r="J114" s="40"/>
      <c r="K114" s="40"/>
      <c r="L114" s="44"/>
      <c r="M114" s="213"/>
      <c r="N114" s="21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117</v>
      </c>
      <c r="AU114" s="17" t="s">
        <v>75</v>
      </c>
    </row>
    <row r="115" s="2" customFormat="1" ht="16.5" customHeight="1">
      <c r="A115" s="38"/>
      <c r="B115" s="39"/>
      <c r="C115" s="197" t="s">
        <v>185</v>
      </c>
      <c r="D115" s="197" t="s">
        <v>111</v>
      </c>
      <c r="E115" s="198" t="s">
        <v>186</v>
      </c>
      <c r="F115" s="199" t="s">
        <v>187</v>
      </c>
      <c r="G115" s="200" t="s">
        <v>182</v>
      </c>
      <c r="H115" s="201">
        <v>139.5</v>
      </c>
      <c r="I115" s="202"/>
      <c r="J115" s="203">
        <f>ROUND(I115*H115,2)</f>
        <v>0</v>
      </c>
      <c r="K115" s="199" t="s">
        <v>115</v>
      </c>
      <c r="L115" s="44"/>
      <c r="M115" s="204" t="s">
        <v>18</v>
      </c>
      <c r="N115" s="205" t="s">
        <v>39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110</v>
      </c>
      <c r="AT115" s="208" t="s">
        <v>111</v>
      </c>
      <c r="AU115" s="208" t="s">
        <v>75</v>
      </c>
      <c r="AY115" s="17" t="s">
        <v>108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73</v>
      </c>
      <c r="BK115" s="209">
        <f>ROUND(I115*H115,2)</f>
        <v>0</v>
      </c>
      <c r="BL115" s="17" t="s">
        <v>110</v>
      </c>
      <c r="BM115" s="208" t="s">
        <v>188</v>
      </c>
    </row>
    <row r="116" s="2" customFormat="1">
      <c r="A116" s="38"/>
      <c r="B116" s="39"/>
      <c r="C116" s="40"/>
      <c r="D116" s="210" t="s">
        <v>117</v>
      </c>
      <c r="E116" s="40"/>
      <c r="F116" s="211" t="s">
        <v>189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117</v>
      </c>
      <c r="AU116" s="17" t="s">
        <v>75</v>
      </c>
    </row>
    <row r="117" s="2" customFormat="1" ht="33" customHeight="1">
      <c r="A117" s="38"/>
      <c r="B117" s="39"/>
      <c r="C117" s="197" t="s">
        <v>135</v>
      </c>
      <c r="D117" s="197" t="s">
        <v>111</v>
      </c>
      <c r="E117" s="198" t="s">
        <v>190</v>
      </c>
      <c r="F117" s="199" t="s">
        <v>191</v>
      </c>
      <c r="G117" s="200" t="s">
        <v>114</v>
      </c>
      <c r="H117" s="201">
        <v>4682</v>
      </c>
      <c r="I117" s="202"/>
      <c r="J117" s="203">
        <f>ROUND(I117*H117,2)</f>
        <v>0</v>
      </c>
      <c r="K117" s="199" t="s">
        <v>115</v>
      </c>
      <c r="L117" s="44"/>
      <c r="M117" s="204" t="s">
        <v>18</v>
      </c>
      <c r="N117" s="205" t="s">
        <v>39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0.02</v>
      </c>
      <c r="T117" s="207">
        <f>S117*H117</f>
        <v>93.640000000000001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110</v>
      </c>
      <c r="AT117" s="208" t="s">
        <v>111</v>
      </c>
      <c r="AU117" s="208" t="s">
        <v>75</v>
      </c>
      <c r="AY117" s="17" t="s">
        <v>108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73</v>
      </c>
      <c r="BK117" s="209">
        <f>ROUND(I117*H117,2)</f>
        <v>0</v>
      </c>
      <c r="BL117" s="17" t="s">
        <v>110</v>
      </c>
      <c r="BM117" s="208" t="s">
        <v>192</v>
      </c>
    </row>
    <row r="118" s="2" customFormat="1">
      <c r="A118" s="38"/>
      <c r="B118" s="39"/>
      <c r="C118" s="40"/>
      <c r="D118" s="210" t="s">
        <v>117</v>
      </c>
      <c r="E118" s="40"/>
      <c r="F118" s="211" t="s">
        <v>193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117</v>
      </c>
      <c r="AU118" s="17" t="s">
        <v>75</v>
      </c>
    </row>
    <row r="119" s="12" customFormat="1" ht="22.8" customHeight="1">
      <c r="A119" s="12"/>
      <c r="B119" s="181"/>
      <c r="C119" s="182"/>
      <c r="D119" s="183" t="s">
        <v>67</v>
      </c>
      <c r="E119" s="195" t="s">
        <v>194</v>
      </c>
      <c r="F119" s="195" t="s">
        <v>195</v>
      </c>
      <c r="G119" s="182"/>
      <c r="H119" s="182"/>
      <c r="I119" s="185"/>
      <c r="J119" s="196">
        <f>BK119</f>
        <v>0</v>
      </c>
      <c r="K119" s="182"/>
      <c r="L119" s="187"/>
      <c r="M119" s="188"/>
      <c r="N119" s="189"/>
      <c r="O119" s="189"/>
      <c r="P119" s="190">
        <f>SUM(P120:P134)</f>
        <v>0</v>
      </c>
      <c r="Q119" s="189"/>
      <c r="R119" s="190">
        <f>SUM(R120:R134)</f>
        <v>0</v>
      </c>
      <c r="S119" s="189"/>
      <c r="T119" s="191">
        <f>SUM(T120:T134)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2" t="s">
        <v>73</v>
      </c>
      <c r="AT119" s="193" t="s">
        <v>67</v>
      </c>
      <c r="AU119" s="193" t="s">
        <v>73</v>
      </c>
      <c r="AY119" s="192" t="s">
        <v>108</v>
      </c>
      <c r="BK119" s="194">
        <f>SUM(BK120:BK134)</f>
        <v>0</v>
      </c>
    </row>
    <row r="120" s="2" customFormat="1" ht="24.15" customHeight="1">
      <c r="A120" s="38"/>
      <c r="B120" s="39"/>
      <c r="C120" s="197" t="s">
        <v>196</v>
      </c>
      <c r="D120" s="197" t="s">
        <v>111</v>
      </c>
      <c r="E120" s="198" t="s">
        <v>197</v>
      </c>
      <c r="F120" s="199" t="s">
        <v>198</v>
      </c>
      <c r="G120" s="200" t="s">
        <v>132</v>
      </c>
      <c r="H120" s="201">
        <v>758.13300000000004</v>
      </c>
      <c r="I120" s="202"/>
      <c r="J120" s="203">
        <f>ROUND(I120*H120,2)</f>
        <v>0</v>
      </c>
      <c r="K120" s="199" t="s">
        <v>115</v>
      </c>
      <c r="L120" s="44"/>
      <c r="M120" s="204" t="s">
        <v>18</v>
      </c>
      <c r="N120" s="205" t="s">
        <v>39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110</v>
      </c>
      <c r="AT120" s="208" t="s">
        <v>111</v>
      </c>
      <c r="AU120" s="208" t="s">
        <v>75</v>
      </c>
      <c r="AY120" s="17" t="s">
        <v>108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73</v>
      </c>
      <c r="BK120" s="209">
        <f>ROUND(I120*H120,2)</f>
        <v>0</v>
      </c>
      <c r="BL120" s="17" t="s">
        <v>110</v>
      </c>
      <c r="BM120" s="208" t="s">
        <v>199</v>
      </c>
    </row>
    <row r="121" s="2" customFormat="1">
      <c r="A121" s="38"/>
      <c r="B121" s="39"/>
      <c r="C121" s="40"/>
      <c r="D121" s="210" t="s">
        <v>117</v>
      </c>
      <c r="E121" s="40"/>
      <c r="F121" s="211" t="s">
        <v>200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117</v>
      </c>
      <c r="AU121" s="17" t="s">
        <v>75</v>
      </c>
    </row>
    <row r="122" s="13" customFormat="1">
      <c r="A122" s="13"/>
      <c r="B122" s="215"/>
      <c r="C122" s="216"/>
      <c r="D122" s="217" t="s">
        <v>201</v>
      </c>
      <c r="E122" s="218" t="s">
        <v>18</v>
      </c>
      <c r="F122" s="219" t="s">
        <v>202</v>
      </c>
      <c r="G122" s="216"/>
      <c r="H122" s="220">
        <v>280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6" t="s">
        <v>201</v>
      </c>
      <c r="AU122" s="226" t="s">
        <v>75</v>
      </c>
      <c r="AV122" s="13" t="s">
        <v>75</v>
      </c>
      <c r="AW122" s="13" t="s">
        <v>30</v>
      </c>
      <c r="AX122" s="13" t="s">
        <v>68</v>
      </c>
      <c r="AY122" s="226" t="s">
        <v>108</v>
      </c>
    </row>
    <row r="123" s="13" customFormat="1">
      <c r="A123" s="13"/>
      <c r="B123" s="215"/>
      <c r="C123" s="216"/>
      <c r="D123" s="217" t="s">
        <v>201</v>
      </c>
      <c r="E123" s="218" t="s">
        <v>18</v>
      </c>
      <c r="F123" s="219" t="s">
        <v>203</v>
      </c>
      <c r="G123" s="216"/>
      <c r="H123" s="220">
        <v>0.79000000000000004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201</v>
      </c>
      <c r="AU123" s="226" t="s">
        <v>75</v>
      </c>
      <c r="AV123" s="13" t="s">
        <v>75</v>
      </c>
      <c r="AW123" s="13" t="s">
        <v>30</v>
      </c>
      <c r="AX123" s="13" t="s">
        <v>68</v>
      </c>
      <c r="AY123" s="226" t="s">
        <v>108</v>
      </c>
    </row>
    <row r="124" s="14" customFormat="1">
      <c r="A124" s="14"/>
      <c r="B124" s="227"/>
      <c r="C124" s="228"/>
      <c r="D124" s="217" t="s">
        <v>201</v>
      </c>
      <c r="E124" s="229" t="s">
        <v>18</v>
      </c>
      <c r="F124" s="230" t="s">
        <v>204</v>
      </c>
      <c r="G124" s="228"/>
      <c r="H124" s="231">
        <v>280.79000000000002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7" t="s">
        <v>201</v>
      </c>
      <c r="AU124" s="237" t="s">
        <v>75</v>
      </c>
      <c r="AV124" s="14" t="s">
        <v>110</v>
      </c>
      <c r="AW124" s="14" t="s">
        <v>30</v>
      </c>
      <c r="AX124" s="14" t="s">
        <v>73</v>
      </c>
      <c r="AY124" s="237" t="s">
        <v>108</v>
      </c>
    </row>
    <row r="125" s="13" customFormat="1">
      <c r="A125" s="13"/>
      <c r="B125" s="215"/>
      <c r="C125" s="216"/>
      <c r="D125" s="217" t="s">
        <v>201</v>
      </c>
      <c r="E125" s="216"/>
      <c r="F125" s="219" t="s">
        <v>205</v>
      </c>
      <c r="G125" s="216"/>
      <c r="H125" s="220">
        <v>758.13300000000004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6" t="s">
        <v>201</v>
      </c>
      <c r="AU125" s="226" t="s">
        <v>75</v>
      </c>
      <c r="AV125" s="13" t="s">
        <v>75</v>
      </c>
      <c r="AW125" s="13" t="s">
        <v>4</v>
      </c>
      <c r="AX125" s="13" t="s">
        <v>73</v>
      </c>
      <c r="AY125" s="226" t="s">
        <v>108</v>
      </c>
    </row>
    <row r="126" s="2" customFormat="1" ht="24.15" customHeight="1">
      <c r="A126" s="38"/>
      <c r="B126" s="39"/>
      <c r="C126" s="197" t="s">
        <v>206</v>
      </c>
      <c r="D126" s="197" t="s">
        <v>111</v>
      </c>
      <c r="E126" s="198" t="s">
        <v>207</v>
      </c>
      <c r="F126" s="199" t="s">
        <v>208</v>
      </c>
      <c r="G126" s="200" t="s">
        <v>132</v>
      </c>
      <c r="H126" s="201">
        <v>165.24000000000001</v>
      </c>
      <c r="I126" s="202"/>
      <c r="J126" s="203">
        <f>ROUND(I126*H126,2)</f>
        <v>0</v>
      </c>
      <c r="K126" s="199" t="s">
        <v>115</v>
      </c>
      <c r="L126" s="44"/>
      <c r="M126" s="204" t="s">
        <v>18</v>
      </c>
      <c r="N126" s="205" t="s">
        <v>39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110</v>
      </c>
      <c r="AT126" s="208" t="s">
        <v>111</v>
      </c>
      <c r="AU126" s="208" t="s">
        <v>75</v>
      </c>
      <c r="AY126" s="17" t="s">
        <v>108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73</v>
      </c>
      <c r="BK126" s="209">
        <f>ROUND(I126*H126,2)</f>
        <v>0</v>
      </c>
      <c r="BL126" s="17" t="s">
        <v>110</v>
      </c>
      <c r="BM126" s="208" t="s">
        <v>209</v>
      </c>
    </row>
    <row r="127" s="2" customFormat="1">
      <c r="A127" s="38"/>
      <c r="B127" s="39"/>
      <c r="C127" s="40"/>
      <c r="D127" s="210" t="s">
        <v>117</v>
      </c>
      <c r="E127" s="40"/>
      <c r="F127" s="211" t="s">
        <v>210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117</v>
      </c>
      <c r="AU127" s="17" t="s">
        <v>75</v>
      </c>
    </row>
    <row r="128" s="13" customFormat="1">
      <c r="A128" s="13"/>
      <c r="B128" s="215"/>
      <c r="C128" s="216"/>
      <c r="D128" s="217" t="s">
        <v>201</v>
      </c>
      <c r="E128" s="218" t="s">
        <v>18</v>
      </c>
      <c r="F128" s="219" t="s">
        <v>211</v>
      </c>
      <c r="G128" s="216"/>
      <c r="H128" s="220">
        <v>165.24000000000001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6" t="s">
        <v>201</v>
      </c>
      <c r="AU128" s="226" t="s">
        <v>75</v>
      </c>
      <c r="AV128" s="13" t="s">
        <v>75</v>
      </c>
      <c r="AW128" s="13" t="s">
        <v>30</v>
      </c>
      <c r="AX128" s="13" t="s">
        <v>73</v>
      </c>
      <c r="AY128" s="226" t="s">
        <v>108</v>
      </c>
    </row>
    <row r="129" s="2" customFormat="1" ht="24.15" customHeight="1">
      <c r="A129" s="38"/>
      <c r="B129" s="39"/>
      <c r="C129" s="197" t="s">
        <v>212</v>
      </c>
      <c r="D129" s="197" t="s">
        <v>111</v>
      </c>
      <c r="E129" s="198" t="s">
        <v>213</v>
      </c>
      <c r="F129" s="199" t="s">
        <v>214</v>
      </c>
      <c r="G129" s="200" t="s">
        <v>132</v>
      </c>
      <c r="H129" s="201">
        <v>28050.920999999998</v>
      </c>
      <c r="I129" s="202"/>
      <c r="J129" s="203">
        <f>ROUND(I129*H129,2)</f>
        <v>0</v>
      </c>
      <c r="K129" s="199" t="s">
        <v>115</v>
      </c>
      <c r="L129" s="44"/>
      <c r="M129" s="204" t="s">
        <v>18</v>
      </c>
      <c r="N129" s="205" t="s">
        <v>39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110</v>
      </c>
      <c r="AT129" s="208" t="s">
        <v>111</v>
      </c>
      <c r="AU129" s="208" t="s">
        <v>75</v>
      </c>
      <c r="AY129" s="17" t="s">
        <v>108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73</v>
      </c>
      <c r="BK129" s="209">
        <f>ROUND(I129*H129,2)</f>
        <v>0</v>
      </c>
      <c r="BL129" s="17" t="s">
        <v>110</v>
      </c>
      <c r="BM129" s="208" t="s">
        <v>215</v>
      </c>
    </row>
    <row r="130" s="2" customFormat="1">
      <c r="A130" s="38"/>
      <c r="B130" s="39"/>
      <c r="C130" s="40"/>
      <c r="D130" s="210" t="s">
        <v>117</v>
      </c>
      <c r="E130" s="40"/>
      <c r="F130" s="211" t="s">
        <v>216</v>
      </c>
      <c r="G130" s="40"/>
      <c r="H130" s="40"/>
      <c r="I130" s="212"/>
      <c r="J130" s="40"/>
      <c r="K130" s="40"/>
      <c r="L130" s="44"/>
      <c r="M130" s="213"/>
      <c r="N130" s="21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117</v>
      </c>
      <c r="AU130" s="17" t="s">
        <v>75</v>
      </c>
    </row>
    <row r="131" s="13" customFormat="1">
      <c r="A131" s="13"/>
      <c r="B131" s="215"/>
      <c r="C131" s="216"/>
      <c r="D131" s="217" t="s">
        <v>201</v>
      </c>
      <c r="E131" s="216"/>
      <c r="F131" s="219" t="s">
        <v>217</v>
      </c>
      <c r="G131" s="216"/>
      <c r="H131" s="220">
        <v>28050.920999999998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201</v>
      </c>
      <c r="AU131" s="226" t="s">
        <v>75</v>
      </c>
      <c r="AV131" s="13" t="s">
        <v>75</v>
      </c>
      <c r="AW131" s="13" t="s">
        <v>4</v>
      </c>
      <c r="AX131" s="13" t="s">
        <v>73</v>
      </c>
      <c r="AY131" s="226" t="s">
        <v>108</v>
      </c>
    </row>
    <row r="132" s="2" customFormat="1" ht="24.15" customHeight="1">
      <c r="A132" s="38"/>
      <c r="B132" s="39"/>
      <c r="C132" s="197" t="s">
        <v>218</v>
      </c>
      <c r="D132" s="197" t="s">
        <v>111</v>
      </c>
      <c r="E132" s="198" t="s">
        <v>219</v>
      </c>
      <c r="F132" s="199" t="s">
        <v>214</v>
      </c>
      <c r="G132" s="200" t="s">
        <v>132</v>
      </c>
      <c r="H132" s="201">
        <v>6113.8800000000001</v>
      </c>
      <c r="I132" s="202"/>
      <c r="J132" s="203">
        <f>ROUND(I132*H132,2)</f>
        <v>0</v>
      </c>
      <c r="K132" s="199" t="s">
        <v>115</v>
      </c>
      <c r="L132" s="44"/>
      <c r="M132" s="204" t="s">
        <v>18</v>
      </c>
      <c r="N132" s="205" t="s">
        <v>39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110</v>
      </c>
      <c r="AT132" s="208" t="s">
        <v>111</v>
      </c>
      <c r="AU132" s="208" t="s">
        <v>75</v>
      </c>
      <c r="AY132" s="17" t="s">
        <v>108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73</v>
      </c>
      <c r="BK132" s="209">
        <f>ROUND(I132*H132,2)</f>
        <v>0</v>
      </c>
      <c r="BL132" s="17" t="s">
        <v>110</v>
      </c>
      <c r="BM132" s="208" t="s">
        <v>220</v>
      </c>
    </row>
    <row r="133" s="2" customFormat="1">
      <c r="A133" s="38"/>
      <c r="B133" s="39"/>
      <c r="C133" s="40"/>
      <c r="D133" s="210" t="s">
        <v>117</v>
      </c>
      <c r="E133" s="40"/>
      <c r="F133" s="211" t="s">
        <v>221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117</v>
      </c>
      <c r="AU133" s="17" t="s">
        <v>75</v>
      </c>
    </row>
    <row r="134" s="13" customFormat="1">
      <c r="A134" s="13"/>
      <c r="B134" s="215"/>
      <c r="C134" s="216"/>
      <c r="D134" s="217" t="s">
        <v>201</v>
      </c>
      <c r="E134" s="216"/>
      <c r="F134" s="219" t="s">
        <v>222</v>
      </c>
      <c r="G134" s="216"/>
      <c r="H134" s="220">
        <v>6113.8800000000001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201</v>
      </c>
      <c r="AU134" s="226" t="s">
        <v>75</v>
      </c>
      <c r="AV134" s="13" t="s">
        <v>75</v>
      </c>
      <c r="AW134" s="13" t="s">
        <v>4</v>
      </c>
      <c r="AX134" s="13" t="s">
        <v>73</v>
      </c>
      <c r="AY134" s="226" t="s">
        <v>108</v>
      </c>
    </row>
    <row r="135" s="12" customFormat="1" ht="22.8" customHeight="1">
      <c r="A135" s="12"/>
      <c r="B135" s="181"/>
      <c r="C135" s="182"/>
      <c r="D135" s="183" t="s">
        <v>67</v>
      </c>
      <c r="E135" s="195" t="s">
        <v>223</v>
      </c>
      <c r="F135" s="195" t="s">
        <v>224</v>
      </c>
      <c r="G135" s="182"/>
      <c r="H135" s="182"/>
      <c r="I135" s="185"/>
      <c r="J135" s="196">
        <f>BK135</f>
        <v>0</v>
      </c>
      <c r="K135" s="182"/>
      <c r="L135" s="187"/>
      <c r="M135" s="188"/>
      <c r="N135" s="189"/>
      <c r="O135" s="189"/>
      <c r="P135" s="190">
        <f>SUM(P136:P137)</f>
        <v>0</v>
      </c>
      <c r="Q135" s="189"/>
      <c r="R135" s="190">
        <f>SUM(R136:R137)</f>
        <v>0</v>
      </c>
      <c r="S135" s="189"/>
      <c r="T135" s="19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2" t="s">
        <v>73</v>
      </c>
      <c r="AT135" s="193" t="s">
        <v>67</v>
      </c>
      <c r="AU135" s="193" t="s">
        <v>73</v>
      </c>
      <c r="AY135" s="192" t="s">
        <v>108</v>
      </c>
      <c r="BK135" s="194">
        <f>SUM(BK136:BK137)</f>
        <v>0</v>
      </c>
    </row>
    <row r="136" s="2" customFormat="1" ht="24.15" customHeight="1">
      <c r="A136" s="38"/>
      <c r="B136" s="39"/>
      <c r="C136" s="197" t="s">
        <v>225</v>
      </c>
      <c r="D136" s="197" t="s">
        <v>111</v>
      </c>
      <c r="E136" s="198" t="s">
        <v>226</v>
      </c>
      <c r="F136" s="199" t="s">
        <v>227</v>
      </c>
      <c r="G136" s="200" t="s">
        <v>132</v>
      </c>
      <c r="H136" s="201">
        <v>1074.2650000000001</v>
      </c>
      <c r="I136" s="202"/>
      <c r="J136" s="203">
        <f>ROUND(I136*H136,2)</f>
        <v>0</v>
      </c>
      <c r="K136" s="199" t="s">
        <v>115</v>
      </c>
      <c r="L136" s="44"/>
      <c r="M136" s="204" t="s">
        <v>18</v>
      </c>
      <c r="N136" s="205" t="s">
        <v>39</v>
      </c>
      <c r="O136" s="84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110</v>
      </c>
      <c r="AT136" s="208" t="s">
        <v>111</v>
      </c>
      <c r="AU136" s="208" t="s">
        <v>75</v>
      </c>
      <c r="AY136" s="17" t="s">
        <v>108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7" t="s">
        <v>73</v>
      </c>
      <c r="BK136" s="209">
        <f>ROUND(I136*H136,2)</f>
        <v>0</v>
      </c>
      <c r="BL136" s="17" t="s">
        <v>110</v>
      </c>
      <c r="BM136" s="208" t="s">
        <v>228</v>
      </c>
    </row>
    <row r="137" s="2" customFormat="1">
      <c r="A137" s="38"/>
      <c r="B137" s="39"/>
      <c r="C137" s="40"/>
      <c r="D137" s="210" t="s">
        <v>117</v>
      </c>
      <c r="E137" s="40"/>
      <c r="F137" s="211" t="s">
        <v>229</v>
      </c>
      <c r="G137" s="40"/>
      <c r="H137" s="40"/>
      <c r="I137" s="212"/>
      <c r="J137" s="40"/>
      <c r="K137" s="40"/>
      <c r="L137" s="44"/>
      <c r="M137" s="213"/>
      <c r="N137" s="21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117</v>
      </c>
      <c r="AU137" s="17" t="s">
        <v>75</v>
      </c>
    </row>
    <row r="138" s="12" customFormat="1" ht="25.92" customHeight="1">
      <c r="A138" s="12"/>
      <c r="B138" s="181"/>
      <c r="C138" s="182"/>
      <c r="D138" s="183" t="s">
        <v>67</v>
      </c>
      <c r="E138" s="184" t="s">
        <v>230</v>
      </c>
      <c r="F138" s="184" t="s">
        <v>231</v>
      </c>
      <c r="G138" s="182"/>
      <c r="H138" s="182"/>
      <c r="I138" s="185"/>
      <c r="J138" s="186">
        <f>BK138</f>
        <v>0</v>
      </c>
      <c r="K138" s="182"/>
      <c r="L138" s="187"/>
      <c r="M138" s="188"/>
      <c r="N138" s="189"/>
      <c r="O138" s="189"/>
      <c r="P138" s="190">
        <f>P139</f>
        <v>0</v>
      </c>
      <c r="Q138" s="189"/>
      <c r="R138" s="190">
        <f>R139</f>
        <v>0</v>
      </c>
      <c r="S138" s="189"/>
      <c r="T138" s="19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2" t="s">
        <v>185</v>
      </c>
      <c r="AT138" s="193" t="s">
        <v>67</v>
      </c>
      <c r="AU138" s="193" t="s">
        <v>68</v>
      </c>
      <c r="AY138" s="192" t="s">
        <v>108</v>
      </c>
      <c r="BK138" s="194">
        <f>BK139</f>
        <v>0</v>
      </c>
    </row>
    <row r="139" s="12" customFormat="1" ht="22.8" customHeight="1">
      <c r="A139" s="12"/>
      <c r="B139" s="181"/>
      <c r="C139" s="182"/>
      <c r="D139" s="183" t="s">
        <v>67</v>
      </c>
      <c r="E139" s="195" t="s">
        <v>232</v>
      </c>
      <c r="F139" s="195" t="s">
        <v>233</v>
      </c>
      <c r="G139" s="182"/>
      <c r="H139" s="182"/>
      <c r="I139" s="185"/>
      <c r="J139" s="196">
        <f>BK139</f>
        <v>0</v>
      </c>
      <c r="K139" s="182"/>
      <c r="L139" s="187"/>
      <c r="M139" s="188"/>
      <c r="N139" s="189"/>
      <c r="O139" s="189"/>
      <c r="P139" s="190">
        <f>SUM(P140:P141)</f>
        <v>0</v>
      </c>
      <c r="Q139" s="189"/>
      <c r="R139" s="190">
        <f>SUM(R140:R141)</f>
        <v>0</v>
      </c>
      <c r="S139" s="189"/>
      <c r="T139" s="19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2" t="s">
        <v>185</v>
      </c>
      <c r="AT139" s="193" t="s">
        <v>67</v>
      </c>
      <c r="AU139" s="193" t="s">
        <v>73</v>
      </c>
      <c r="AY139" s="192" t="s">
        <v>108</v>
      </c>
      <c r="BK139" s="194">
        <f>SUM(BK140:BK141)</f>
        <v>0</v>
      </c>
    </row>
    <row r="140" s="2" customFormat="1" ht="24.15" customHeight="1">
      <c r="A140" s="38"/>
      <c r="B140" s="39"/>
      <c r="C140" s="197" t="s">
        <v>161</v>
      </c>
      <c r="D140" s="197" t="s">
        <v>111</v>
      </c>
      <c r="E140" s="198" t="s">
        <v>234</v>
      </c>
      <c r="F140" s="199" t="s">
        <v>235</v>
      </c>
      <c r="G140" s="200" t="s">
        <v>132</v>
      </c>
      <c r="H140" s="201">
        <v>758.13300000000004</v>
      </c>
      <c r="I140" s="202"/>
      <c r="J140" s="203">
        <f>ROUND(I140*H140,2)</f>
        <v>0</v>
      </c>
      <c r="K140" s="199" t="s">
        <v>115</v>
      </c>
      <c r="L140" s="44"/>
      <c r="M140" s="204" t="s">
        <v>18</v>
      </c>
      <c r="N140" s="205" t="s">
        <v>39</v>
      </c>
      <c r="O140" s="84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110</v>
      </c>
      <c r="AT140" s="208" t="s">
        <v>111</v>
      </c>
      <c r="AU140" s="208" t="s">
        <v>75</v>
      </c>
      <c r="AY140" s="17" t="s">
        <v>108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7" t="s">
        <v>73</v>
      </c>
      <c r="BK140" s="209">
        <f>ROUND(I140*H140,2)</f>
        <v>0</v>
      </c>
      <c r="BL140" s="17" t="s">
        <v>110</v>
      </c>
      <c r="BM140" s="208" t="s">
        <v>236</v>
      </c>
    </row>
    <row r="141" s="2" customFormat="1">
      <c r="A141" s="38"/>
      <c r="B141" s="39"/>
      <c r="C141" s="40"/>
      <c r="D141" s="210" t="s">
        <v>117</v>
      </c>
      <c r="E141" s="40"/>
      <c r="F141" s="211" t="s">
        <v>237</v>
      </c>
      <c r="G141" s="40"/>
      <c r="H141" s="40"/>
      <c r="I141" s="212"/>
      <c r="J141" s="40"/>
      <c r="K141" s="40"/>
      <c r="L141" s="44"/>
      <c r="M141" s="213"/>
      <c r="N141" s="21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117</v>
      </c>
      <c r="AU141" s="17" t="s">
        <v>75</v>
      </c>
    </row>
    <row r="142" s="12" customFormat="1" ht="25.92" customHeight="1">
      <c r="A142" s="12"/>
      <c r="B142" s="181"/>
      <c r="C142" s="182"/>
      <c r="D142" s="183" t="s">
        <v>67</v>
      </c>
      <c r="E142" s="184" t="s">
        <v>238</v>
      </c>
      <c r="F142" s="184" t="s">
        <v>239</v>
      </c>
      <c r="G142" s="182"/>
      <c r="H142" s="182"/>
      <c r="I142" s="185"/>
      <c r="J142" s="186">
        <f>BK142</f>
        <v>0</v>
      </c>
      <c r="K142" s="182"/>
      <c r="L142" s="187"/>
      <c r="M142" s="188"/>
      <c r="N142" s="189"/>
      <c r="O142" s="189"/>
      <c r="P142" s="190">
        <f>P143+P150</f>
        <v>0</v>
      </c>
      <c r="Q142" s="189"/>
      <c r="R142" s="190">
        <f>R143+R150</f>
        <v>0</v>
      </c>
      <c r="S142" s="189"/>
      <c r="T142" s="191">
        <f>T143+T150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2" t="s">
        <v>135</v>
      </c>
      <c r="AT142" s="193" t="s">
        <v>67</v>
      </c>
      <c r="AU142" s="193" t="s">
        <v>68</v>
      </c>
      <c r="AY142" s="192" t="s">
        <v>108</v>
      </c>
      <c r="BK142" s="194">
        <f>BK143+BK150</f>
        <v>0</v>
      </c>
    </row>
    <row r="143" s="12" customFormat="1" ht="22.8" customHeight="1">
      <c r="A143" s="12"/>
      <c r="B143" s="181"/>
      <c r="C143" s="182"/>
      <c r="D143" s="183" t="s">
        <v>67</v>
      </c>
      <c r="E143" s="195" t="s">
        <v>240</v>
      </c>
      <c r="F143" s="195" t="s">
        <v>241</v>
      </c>
      <c r="G143" s="182"/>
      <c r="H143" s="182"/>
      <c r="I143" s="185"/>
      <c r="J143" s="196">
        <f>BK143</f>
        <v>0</v>
      </c>
      <c r="K143" s="182"/>
      <c r="L143" s="187"/>
      <c r="M143" s="188"/>
      <c r="N143" s="189"/>
      <c r="O143" s="189"/>
      <c r="P143" s="190">
        <f>SUM(P144:P149)</f>
        <v>0</v>
      </c>
      <c r="Q143" s="189"/>
      <c r="R143" s="190">
        <f>SUM(R144:R149)</f>
        <v>0</v>
      </c>
      <c r="S143" s="189"/>
      <c r="T143" s="19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2" t="s">
        <v>135</v>
      </c>
      <c r="AT143" s="193" t="s">
        <v>67</v>
      </c>
      <c r="AU143" s="193" t="s">
        <v>73</v>
      </c>
      <c r="AY143" s="192" t="s">
        <v>108</v>
      </c>
      <c r="BK143" s="194">
        <f>SUM(BK144:BK149)</f>
        <v>0</v>
      </c>
    </row>
    <row r="144" s="2" customFormat="1" ht="16.5" customHeight="1">
      <c r="A144" s="38"/>
      <c r="B144" s="39"/>
      <c r="C144" s="197" t="s">
        <v>73</v>
      </c>
      <c r="D144" s="197" t="s">
        <v>111</v>
      </c>
      <c r="E144" s="198" t="s">
        <v>242</v>
      </c>
      <c r="F144" s="199" t="s">
        <v>241</v>
      </c>
      <c r="G144" s="200" t="s">
        <v>166</v>
      </c>
      <c r="H144" s="201">
        <v>1</v>
      </c>
      <c r="I144" s="202"/>
      <c r="J144" s="203">
        <f>ROUND(I144*H144,2)</f>
        <v>0</v>
      </c>
      <c r="K144" s="199" t="s">
        <v>115</v>
      </c>
      <c r="L144" s="44"/>
      <c r="M144" s="204" t="s">
        <v>18</v>
      </c>
      <c r="N144" s="205" t="s">
        <v>39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110</v>
      </c>
      <c r="AT144" s="208" t="s">
        <v>111</v>
      </c>
      <c r="AU144" s="208" t="s">
        <v>75</v>
      </c>
      <c r="AY144" s="17" t="s">
        <v>108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73</v>
      </c>
      <c r="BK144" s="209">
        <f>ROUND(I144*H144,2)</f>
        <v>0</v>
      </c>
      <c r="BL144" s="17" t="s">
        <v>110</v>
      </c>
      <c r="BM144" s="208" t="s">
        <v>243</v>
      </c>
    </row>
    <row r="145" s="2" customFormat="1">
      <c r="A145" s="38"/>
      <c r="B145" s="39"/>
      <c r="C145" s="40"/>
      <c r="D145" s="210" t="s">
        <v>117</v>
      </c>
      <c r="E145" s="40"/>
      <c r="F145" s="211" t="s">
        <v>244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117</v>
      </c>
      <c r="AU145" s="17" t="s">
        <v>75</v>
      </c>
    </row>
    <row r="146" s="2" customFormat="1" ht="16.5" customHeight="1">
      <c r="A146" s="38"/>
      <c r="B146" s="39"/>
      <c r="C146" s="197" t="s">
        <v>245</v>
      </c>
      <c r="D146" s="197" t="s">
        <v>111</v>
      </c>
      <c r="E146" s="198" t="s">
        <v>246</v>
      </c>
      <c r="F146" s="199" t="s">
        <v>247</v>
      </c>
      <c r="G146" s="200" t="s">
        <v>248</v>
      </c>
      <c r="H146" s="201">
        <v>1</v>
      </c>
      <c r="I146" s="202"/>
      <c r="J146" s="203">
        <f>ROUND(I146*H146,2)</f>
        <v>0</v>
      </c>
      <c r="K146" s="199" t="s">
        <v>115</v>
      </c>
      <c r="L146" s="44"/>
      <c r="M146" s="204" t="s">
        <v>18</v>
      </c>
      <c r="N146" s="205" t="s">
        <v>39</v>
      </c>
      <c r="O146" s="84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110</v>
      </c>
      <c r="AT146" s="208" t="s">
        <v>111</v>
      </c>
      <c r="AU146" s="208" t="s">
        <v>75</v>
      </c>
      <c r="AY146" s="17" t="s">
        <v>108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7" t="s">
        <v>73</v>
      </c>
      <c r="BK146" s="209">
        <f>ROUND(I146*H146,2)</f>
        <v>0</v>
      </c>
      <c r="BL146" s="17" t="s">
        <v>110</v>
      </c>
      <c r="BM146" s="208" t="s">
        <v>249</v>
      </c>
    </row>
    <row r="147" s="2" customFormat="1">
      <c r="A147" s="38"/>
      <c r="B147" s="39"/>
      <c r="C147" s="40"/>
      <c r="D147" s="210" t="s">
        <v>117</v>
      </c>
      <c r="E147" s="40"/>
      <c r="F147" s="211" t="s">
        <v>250</v>
      </c>
      <c r="G147" s="40"/>
      <c r="H147" s="40"/>
      <c r="I147" s="212"/>
      <c r="J147" s="40"/>
      <c r="K147" s="40"/>
      <c r="L147" s="44"/>
      <c r="M147" s="213"/>
      <c r="N147" s="21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117</v>
      </c>
      <c r="AU147" s="17" t="s">
        <v>75</v>
      </c>
    </row>
    <row r="148" s="2" customFormat="1" ht="16.5" customHeight="1">
      <c r="A148" s="38"/>
      <c r="B148" s="39"/>
      <c r="C148" s="197" t="s">
        <v>251</v>
      </c>
      <c r="D148" s="197" t="s">
        <v>111</v>
      </c>
      <c r="E148" s="198" t="s">
        <v>252</v>
      </c>
      <c r="F148" s="199" t="s">
        <v>253</v>
      </c>
      <c r="G148" s="200" t="s">
        <v>166</v>
      </c>
      <c r="H148" s="201">
        <v>5</v>
      </c>
      <c r="I148" s="202"/>
      <c r="J148" s="203">
        <f>ROUND(I148*H148,2)</f>
        <v>0</v>
      </c>
      <c r="K148" s="199" t="s">
        <v>115</v>
      </c>
      <c r="L148" s="44"/>
      <c r="M148" s="204" t="s">
        <v>18</v>
      </c>
      <c r="N148" s="205" t="s">
        <v>39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110</v>
      </c>
      <c r="AT148" s="208" t="s">
        <v>111</v>
      </c>
      <c r="AU148" s="208" t="s">
        <v>75</v>
      </c>
      <c r="AY148" s="17" t="s">
        <v>108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73</v>
      </c>
      <c r="BK148" s="209">
        <f>ROUND(I148*H148,2)</f>
        <v>0</v>
      </c>
      <c r="BL148" s="17" t="s">
        <v>110</v>
      </c>
      <c r="BM148" s="208" t="s">
        <v>254</v>
      </c>
    </row>
    <row r="149" s="2" customFormat="1">
      <c r="A149" s="38"/>
      <c r="B149" s="39"/>
      <c r="C149" s="40"/>
      <c r="D149" s="210" t="s">
        <v>117</v>
      </c>
      <c r="E149" s="40"/>
      <c r="F149" s="211" t="s">
        <v>255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117</v>
      </c>
      <c r="AU149" s="17" t="s">
        <v>75</v>
      </c>
    </row>
    <row r="150" s="12" customFormat="1" ht="22.8" customHeight="1">
      <c r="A150" s="12"/>
      <c r="B150" s="181"/>
      <c r="C150" s="182"/>
      <c r="D150" s="183" t="s">
        <v>67</v>
      </c>
      <c r="E150" s="195" t="s">
        <v>256</v>
      </c>
      <c r="F150" s="195" t="s">
        <v>257</v>
      </c>
      <c r="G150" s="182"/>
      <c r="H150" s="182"/>
      <c r="I150" s="185"/>
      <c r="J150" s="196">
        <f>BK150</f>
        <v>0</v>
      </c>
      <c r="K150" s="182"/>
      <c r="L150" s="187"/>
      <c r="M150" s="188"/>
      <c r="N150" s="189"/>
      <c r="O150" s="189"/>
      <c r="P150" s="190">
        <f>SUM(P151:P152)</f>
        <v>0</v>
      </c>
      <c r="Q150" s="189"/>
      <c r="R150" s="190">
        <f>SUM(R151:R152)</f>
        <v>0</v>
      </c>
      <c r="S150" s="189"/>
      <c r="T150" s="191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2" t="s">
        <v>135</v>
      </c>
      <c r="AT150" s="193" t="s">
        <v>67</v>
      </c>
      <c r="AU150" s="193" t="s">
        <v>73</v>
      </c>
      <c r="AY150" s="192" t="s">
        <v>108</v>
      </c>
      <c r="BK150" s="194">
        <f>SUM(BK151:BK152)</f>
        <v>0</v>
      </c>
    </row>
    <row r="151" s="2" customFormat="1" ht="16.5" customHeight="1">
      <c r="A151" s="38"/>
      <c r="B151" s="39"/>
      <c r="C151" s="197" t="s">
        <v>258</v>
      </c>
      <c r="D151" s="197" t="s">
        <v>111</v>
      </c>
      <c r="E151" s="198" t="s">
        <v>259</v>
      </c>
      <c r="F151" s="199" t="s">
        <v>257</v>
      </c>
      <c r="G151" s="200" t="s">
        <v>248</v>
      </c>
      <c r="H151" s="201">
        <v>1</v>
      </c>
      <c r="I151" s="202"/>
      <c r="J151" s="203">
        <f>ROUND(I151*H151,2)</f>
        <v>0</v>
      </c>
      <c r="K151" s="199" t="s">
        <v>115</v>
      </c>
      <c r="L151" s="44"/>
      <c r="M151" s="204" t="s">
        <v>18</v>
      </c>
      <c r="N151" s="205" t="s">
        <v>39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110</v>
      </c>
      <c r="AT151" s="208" t="s">
        <v>111</v>
      </c>
      <c r="AU151" s="208" t="s">
        <v>75</v>
      </c>
      <c r="AY151" s="17" t="s">
        <v>108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73</v>
      </c>
      <c r="BK151" s="209">
        <f>ROUND(I151*H151,2)</f>
        <v>0</v>
      </c>
      <c r="BL151" s="17" t="s">
        <v>110</v>
      </c>
      <c r="BM151" s="208" t="s">
        <v>260</v>
      </c>
    </row>
    <row r="152" s="2" customFormat="1">
      <c r="A152" s="38"/>
      <c r="B152" s="39"/>
      <c r="C152" s="40"/>
      <c r="D152" s="210" t="s">
        <v>117</v>
      </c>
      <c r="E152" s="40"/>
      <c r="F152" s="211" t="s">
        <v>261</v>
      </c>
      <c r="G152" s="40"/>
      <c r="H152" s="40"/>
      <c r="I152" s="212"/>
      <c r="J152" s="40"/>
      <c r="K152" s="40"/>
      <c r="L152" s="44"/>
      <c r="M152" s="238"/>
      <c r="N152" s="239"/>
      <c r="O152" s="240"/>
      <c r="P152" s="240"/>
      <c r="Q152" s="240"/>
      <c r="R152" s="240"/>
      <c r="S152" s="240"/>
      <c r="T152" s="241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117</v>
      </c>
      <c r="AU152" s="17" t="s">
        <v>75</v>
      </c>
    </row>
    <row r="153" s="2" customFormat="1" ht="6.96" customHeight="1">
      <c r="A153" s="38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94w3JaVirgSLG+hBVsegmScfpTgEcbCCLokgExpTHuKoBhD6qlWp+ywojyWLkYWuRp3KHnfB7fcpGYXKXPFHew==" hashValue="+8iW56n5pDzDZEjhbp/PEgOJKIeptLe1tGFtXPv+gMQqbjpJy1mz7GoPtBJAg3qdxkcI3ZvyQmKuwxBk1Bp1xQ==" algorithmName="SHA-512" password="CC35"/>
  <autoFilter ref="C84:K152"/>
  <mergeCells count="6">
    <mergeCell ref="E7:H7"/>
    <mergeCell ref="E16:H16"/>
    <mergeCell ref="E25:H25"/>
    <mergeCell ref="E46:H46"/>
    <mergeCell ref="E77:H77"/>
    <mergeCell ref="L2:V2"/>
  </mergeCells>
  <hyperlinks>
    <hyperlink ref="F89" r:id="rId1" display="https://podminky.urs.cz/item/CS_URS_2023_01/113107142"/>
    <hyperlink ref="F91" r:id="rId2" display="https://podminky.urs.cz/item/CS_URS_2023_01/113154363"/>
    <hyperlink ref="F93" r:id="rId3" display="https://podminky.urs.cz/item/CS_URS_2023_01/122252113"/>
    <hyperlink ref="F95" r:id="rId4" display="https://podminky.urs.cz/item/CS_URS_2023_01/171201221"/>
    <hyperlink ref="F98" r:id="rId5" display="https://podminky.urs.cz/item/CS_URS_2023_01/565135101"/>
    <hyperlink ref="F101" r:id="rId6" display="https://podminky.urs.cz/item/CS_URS_2023_01/573231111"/>
    <hyperlink ref="F103" r:id="rId7" display="https://podminky.urs.cz/item/CS_URS_2023_01/577144121"/>
    <hyperlink ref="F107" r:id="rId8" display="https://podminky.urs.cz/item/CS_URS_2023_01/899231111"/>
    <hyperlink ref="F109" r:id="rId9" display="https://podminky.urs.cz/item/CS_URS_2023_01/899331111"/>
    <hyperlink ref="F111" r:id="rId10" display="https://podminky.urs.cz/item/CS_URS_2023_01/899431111"/>
    <hyperlink ref="F114" r:id="rId11" display="https://podminky.urs.cz/item/CS_URS_2023_01/919732211"/>
    <hyperlink ref="F116" r:id="rId12" display="https://podminky.urs.cz/item/CS_URS_2023_01/919735112"/>
    <hyperlink ref="F118" r:id="rId13" display="https://podminky.urs.cz/item/CS_URS_2023_01/938909311"/>
    <hyperlink ref="F121" r:id="rId14" display="https://podminky.urs.cz/item/CS_URS_2023_01/997221561"/>
    <hyperlink ref="F127" r:id="rId15" display="https://podminky.urs.cz/item/CS_URS_2023_01/997221551"/>
    <hyperlink ref="F130" r:id="rId16" display="https://podminky.urs.cz/item/CS_URS_2023_01/997221569"/>
    <hyperlink ref="F133" r:id="rId17" display="https://podminky.urs.cz/item/CS_URS_2023_01/997221559"/>
    <hyperlink ref="F137" r:id="rId18" display="https://podminky.urs.cz/item/CS_URS_2023_01/998225111"/>
    <hyperlink ref="F141" r:id="rId19" display="https://podminky.urs.cz/item/CS_URS_2023_01/469973117"/>
    <hyperlink ref="F145" r:id="rId20" display="https://podminky.urs.cz/item/CS_URS_2023_01/040001000"/>
    <hyperlink ref="F147" r:id="rId21" display="https://podminky.urs.cz/item/CS_URS_2023_01/043002000"/>
    <hyperlink ref="F149" r:id="rId22" display="https://podminky.urs.cz/item/CS_URS_2023_01/043114000"/>
    <hyperlink ref="F152" r:id="rId23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5" customFormat="1" ht="45" customHeight="1">
      <c r="B3" s="246"/>
      <c r="C3" s="247" t="s">
        <v>262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263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264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265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266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267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268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269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270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271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272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72</v>
      </c>
      <c r="F18" s="253" t="s">
        <v>273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274</v>
      </c>
      <c r="F19" s="253" t="s">
        <v>275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276</v>
      </c>
      <c r="F20" s="253" t="s">
        <v>277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278</v>
      </c>
      <c r="F21" s="253" t="s">
        <v>279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280</v>
      </c>
      <c r="F22" s="253" t="s">
        <v>281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282</v>
      </c>
      <c r="F23" s="253" t="s">
        <v>283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284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285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286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287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288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289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290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291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292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94</v>
      </c>
      <c r="F36" s="253"/>
      <c r="G36" s="253" t="s">
        <v>293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294</v>
      </c>
      <c r="F37" s="253"/>
      <c r="G37" s="253" t="s">
        <v>295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49</v>
      </c>
      <c r="F38" s="253"/>
      <c r="G38" s="253" t="s">
        <v>296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50</v>
      </c>
      <c r="F39" s="253"/>
      <c r="G39" s="253" t="s">
        <v>297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95</v>
      </c>
      <c r="F40" s="253"/>
      <c r="G40" s="253" t="s">
        <v>298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96</v>
      </c>
      <c r="F41" s="253"/>
      <c r="G41" s="253" t="s">
        <v>299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300</v>
      </c>
      <c r="F42" s="253"/>
      <c r="G42" s="253" t="s">
        <v>301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302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303</v>
      </c>
      <c r="F44" s="253"/>
      <c r="G44" s="253" t="s">
        <v>304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98</v>
      </c>
      <c r="F45" s="253"/>
      <c r="G45" s="253" t="s">
        <v>305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306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307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308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309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310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311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312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313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314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315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316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317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318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319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320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321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322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323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324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325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326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327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328</v>
      </c>
      <c r="D76" s="271"/>
      <c r="E76" s="271"/>
      <c r="F76" s="271" t="s">
        <v>329</v>
      </c>
      <c r="G76" s="272"/>
      <c r="H76" s="271" t="s">
        <v>50</v>
      </c>
      <c r="I76" s="271" t="s">
        <v>53</v>
      </c>
      <c r="J76" s="271" t="s">
        <v>330</v>
      </c>
      <c r="K76" s="270"/>
    </row>
    <row r="77" s="1" customFormat="1" ht="17.25" customHeight="1">
      <c r="B77" s="268"/>
      <c r="C77" s="273" t="s">
        <v>331</v>
      </c>
      <c r="D77" s="273"/>
      <c r="E77" s="273"/>
      <c r="F77" s="274" t="s">
        <v>332</v>
      </c>
      <c r="G77" s="275"/>
      <c r="H77" s="273"/>
      <c r="I77" s="273"/>
      <c r="J77" s="273" t="s">
        <v>333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49</v>
      </c>
      <c r="D79" s="278"/>
      <c r="E79" s="278"/>
      <c r="F79" s="279" t="s">
        <v>334</v>
      </c>
      <c r="G79" s="280"/>
      <c r="H79" s="256" t="s">
        <v>335</v>
      </c>
      <c r="I79" s="256" t="s">
        <v>336</v>
      </c>
      <c r="J79" s="256">
        <v>20</v>
      </c>
      <c r="K79" s="270"/>
    </row>
    <row r="80" s="1" customFormat="1" ht="15" customHeight="1">
      <c r="B80" s="268"/>
      <c r="C80" s="256" t="s">
        <v>337</v>
      </c>
      <c r="D80" s="256"/>
      <c r="E80" s="256"/>
      <c r="F80" s="279" t="s">
        <v>334</v>
      </c>
      <c r="G80" s="280"/>
      <c r="H80" s="256" t="s">
        <v>338</v>
      </c>
      <c r="I80" s="256" t="s">
        <v>336</v>
      </c>
      <c r="J80" s="256">
        <v>120</v>
      </c>
      <c r="K80" s="270"/>
    </row>
    <row r="81" s="1" customFormat="1" ht="15" customHeight="1">
      <c r="B81" s="281"/>
      <c r="C81" s="256" t="s">
        <v>339</v>
      </c>
      <c r="D81" s="256"/>
      <c r="E81" s="256"/>
      <c r="F81" s="279" t="s">
        <v>340</v>
      </c>
      <c r="G81" s="280"/>
      <c r="H81" s="256" t="s">
        <v>341</v>
      </c>
      <c r="I81" s="256" t="s">
        <v>336</v>
      </c>
      <c r="J81" s="256">
        <v>50</v>
      </c>
      <c r="K81" s="270"/>
    </row>
    <row r="82" s="1" customFormat="1" ht="15" customHeight="1">
      <c r="B82" s="281"/>
      <c r="C82" s="256" t="s">
        <v>342</v>
      </c>
      <c r="D82" s="256"/>
      <c r="E82" s="256"/>
      <c r="F82" s="279" t="s">
        <v>334</v>
      </c>
      <c r="G82" s="280"/>
      <c r="H82" s="256" t="s">
        <v>343</v>
      </c>
      <c r="I82" s="256" t="s">
        <v>344</v>
      </c>
      <c r="J82" s="256"/>
      <c r="K82" s="270"/>
    </row>
    <row r="83" s="1" customFormat="1" ht="15" customHeight="1">
      <c r="B83" s="281"/>
      <c r="C83" s="282" t="s">
        <v>345</v>
      </c>
      <c r="D83" s="282"/>
      <c r="E83" s="282"/>
      <c r="F83" s="283" t="s">
        <v>340</v>
      </c>
      <c r="G83" s="282"/>
      <c r="H83" s="282" t="s">
        <v>346</v>
      </c>
      <c r="I83" s="282" t="s">
        <v>336</v>
      </c>
      <c r="J83" s="282">
        <v>15</v>
      </c>
      <c r="K83" s="270"/>
    </row>
    <row r="84" s="1" customFormat="1" ht="15" customHeight="1">
      <c r="B84" s="281"/>
      <c r="C84" s="282" t="s">
        <v>347</v>
      </c>
      <c r="D84" s="282"/>
      <c r="E84" s="282"/>
      <c r="F84" s="283" t="s">
        <v>340</v>
      </c>
      <c r="G84" s="282"/>
      <c r="H84" s="282" t="s">
        <v>348</v>
      </c>
      <c r="I84" s="282" t="s">
        <v>336</v>
      </c>
      <c r="J84" s="282">
        <v>15</v>
      </c>
      <c r="K84" s="270"/>
    </row>
    <row r="85" s="1" customFormat="1" ht="15" customHeight="1">
      <c r="B85" s="281"/>
      <c r="C85" s="282" t="s">
        <v>349</v>
      </c>
      <c r="D85" s="282"/>
      <c r="E85" s="282"/>
      <c r="F85" s="283" t="s">
        <v>340</v>
      </c>
      <c r="G85" s="282"/>
      <c r="H85" s="282" t="s">
        <v>350</v>
      </c>
      <c r="I85" s="282" t="s">
        <v>336</v>
      </c>
      <c r="J85" s="282">
        <v>20</v>
      </c>
      <c r="K85" s="270"/>
    </row>
    <row r="86" s="1" customFormat="1" ht="15" customHeight="1">
      <c r="B86" s="281"/>
      <c r="C86" s="282" t="s">
        <v>351</v>
      </c>
      <c r="D86" s="282"/>
      <c r="E86" s="282"/>
      <c r="F86" s="283" t="s">
        <v>340</v>
      </c>
      <c r="G86" s="282"/>
      <c r="H86" s="282" t="s">
        <v>352</v>
      </c>
      <c r="I86" s="282" t="s">
        <v>336</v>
      </c>
      <c r="J86" s="282">
        <v>20</v>
      </c>
      <c r="K86" s="270"/>
    </row>
    <row r="87" s="1" customFormat="1" ht="15" customHeight="1">
      <c r="B87" s="281"/>
      <c r="C87" s="256" t="s">
        <v>353</v>
      </c>
      <c r="D87" s="256"/>
      <c r="E87" s="256"/>
      <c r="F87" s="279" t="s">
        <v>340</v>
      </c>
      <c r="G87" s="280"/>
      <c r="H87" s="256" t="s">
        <v>354</v>
      </c>
      <c r="I87" s="256" t="s">
        <v>336</v>
      </c>
      <c r="J87" s="256">
        <v>50</v>
      </c>
      <c r="K87" s="270"/>
    </row>
    <row r="88" s="1" customFormat="1" ht="15" customHeight="1">
      <c r="B88" s="281"/>
      <c r="C88" s="256" t="s">
        <v>355</v>
      </c>
      <c r="D88" s="256"/>
      <c r="E88" s="256"/>
      <c r="F88" s="279" t="s">
        <v>340</v>
      </c>
      <c r="G88" s="280"/>
      <c r="H88" s="256" t="s">
        <v>356</v>
      </c>
      <c r="I88" s="256" t="s">
        <v>336</v>
      </c>
      <c r="J88" s="256">
        <v>20</v>
      </c>
      <c r="K88" s="270"/>
    </row>
    <row r="89" s="1" customFormat="1" ht="15" customHeight="1">
      <c r="B89" s="281"/>
      <c r="C89" s="256" t="s">
        <v>357</v>
      </c>
      <c r="D89" s="256"/>
      <c r="E89" s="256"/>
      <c r="F89" s="279" t="s">
        <v>340</v>
      </c>
      <c r="G89" s="280"/>
      <c r="H89" s="256" t="s">
        <v>358</v>
      </c>
      <c r="I89" s="256" t="s">
        <v>336</v>
      </c>
      <c r="J89" s="256">
        <v>20</v>
      </c>
      <c r="K89" s="270"/>
    </row>
    <row r="90" s="1" customFormat="1" ht="15" customHeight="1">
      <c r="B90" s="281"/>
      <c r="C90" s="256" t="s">
        <v>359</v>
      </c>
      <c r="D90" s="256"/>
      <c r="E90" s="256"/>
      <c r="F90" s="279" t="s">
        <v>340</v>
      </c>
      <c r="G90" s="280"/>
      <c r="H90" s="256" t="s">
        <v>360</v>
      </c>
      <c r="I90" s="256" t="s">
        <v>336</v>
      </c>
      <c r="J90" s="256">
        <v>50</v>
      </c>
      <c r="K90" s="270"/>
    </row>
    <row r="91" s="1" customFormat="1" ht="15" customHeight="1">
      <c r="B91" s="281"/>
      <c r="C91" s="256" t="s">
        <v>361</v>
      </c>
      <c r="D91" s="256"/>
      <c r="E91" s="256"/>
      <c r="F91" s="279" t="s">
        <v>340</v>
      </c>
      <c r="G91" s="280"/>
      <c r="H91" s="256" t="s">
        <v>361</v>
      </c>
      <c r="I91" s="256" t="s">
        <v>336</v>
      </c>
      <c r="J91" s="256">
        <v>50</v>
      </c>
      <c r="K91" s="270"/>
    </row>
    <row r="92" s="1" customFormat="1" ht="15" customHeight="1">
      <c r="B92" s="281"/>
      <c r="C92" s="256" t="s">
        <v>362</v>
      </c>
      <c r="D92" s="256"/>
      <c r="E92" s="256"/>
      <c r="F92" s="279" t="s">
        <v>340</v>
      </c>
      <c r="G92" s="280"/>
      <c r="H92" s="256" t="s">
        <v>363</v>
      </c>
      <c r="I92" s="256" t="s">
        <v>336</v>
      </c>
      <c r="J92" s="256">
        <v>255</v>
      </c>
      <c r="K92" s="270"/>
    </row>
    <row r="93" s="1" customFormat="1" ht="15" customHeight="1">
      <c r="B93" s="281"/>
      <c r="C93" s="256" t="s">
        <v>364</v>
      </c>
      <c r="D93" s="256"/>
      <c r="E93" s="256"/>
      <c r="F93" s="279" t="s">
        <v>334</v>
      </c>
      <c r="G93" s="280"/>
      <c r="H93" s="256" t="s">
        <v>365</v>
      </c>
      <c r="I93" s="256" t="s">
        <v>366</v>
      </c>
      <c r="J93" s="256"/>
      <c r="K93" s="270"/>
    </row>
    <row r="94" s="1" customFormat="1" ht="15" customHeight="1">
      <c r="B94" s="281"/>
      <c r="C94" s="256" t="s">
        <v>367</v>
      </c>
      <c r="D94" s="256"/>
      <c r="E94" s="256"/>
      <c r="F94" s="279" t="s">
        <v>334</v>
      </c>
      <c r="G94" s="280"/>
      <c r="H94" s="256" t="s">
        <v>368</v>
      </c>
      <c r="I94" s="256" t="s">
        <v>369</v>
      </c>
      <c r="J94" s="256"/>
      <c r="K94" s="270"/>
    </row>
    <row r="95" s="1" customFormat="1" ht="15" customHeight="1">
      <c r="B95" s="281"/>
      <c r="C95" s="256" t="s">
        <v>370</v>
      </c>
      <c r="D95" s="256"/>
      <c r="E95" s="256"/>
      <c r="F95" s="279" t="s">
        <v>334</v>
      </c>
      <c r="G95" s="280"/>
      <c r="H95" s="256" t="s">
        <v>370</v>
      </c>
      <c r="I95" s="256" t="s">
        <v>369</v>
      </c>
      <c r="J95" s="256"/>
      <c r="K95" s="270"/>
    </row>
    <row r="96" s="1" customFormat="1" ht="15" customHeight="1">
      <c r="B96" s="281"/>
      <c r="C96" s="256" t="s">
        <v>34</v>
      </c>
      <c r="D96" s="256"/>
      <c r="E96" s="256"/>
      <c r="F96" s="279" t="s">
        <v>334</v>
      </c>
      <c r="G96" s="280"/>
      <c r="H96" s="256" t="s">
        <v>371</v>
      </c>
      <c r="I96" s="256" t="s">
        <v>369</v>
      </c>
      <c r="J96" s="256"/>
      <c r="K96" s="270"/>
    </row>
    <row r="97" s="1" customFormat="1" ht="15" customHeight="1">
      <c r="B97" s="281"/>
      <c r="C97" s="256" t="s">
        <v>44</v>
      </c>
      <c r="D97" s="256"/>
      <c r="E97" s="256"/>
      <c r="F97" s="279" t="s">
        <v>334</v>
      </c>
      <c r="G97" s="280"/>
      <c r="H97" s="256" t="s">
        <v>372</v>
      </c>
      <c r="I97" s="256" t="s">
        <v>369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373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328</v>
      </c>
      <c r="D103" s="271"/>
      <c r="E103" s="271"/>
      <c r="F103" s="271" t="s">
        <v>329</v>
      </c>
      <c r="G103" s="272"/>
      <c r="H103" s="271" t="s">
        <v>50</v>
      </c>
      <c r="I103" s="271" t="s">
        <v>53</v>
      </c>
      <c r="J103" s="271" t="s">
        <v>330</v>
      </c>
      <c r="K103" s="270"/>
    </row>
    <row r="104" s="1" customFormat="1" ht="17.25" customHeight="1">
      <c r="B104" s="268"/>
      <c r="C104" s="273" t="s">
        <v>331</v>
      </c>
      <c r="D104" s="273"/>
      <c r="E104" s="273"/>
      <c r="F104" s="274" t="s">
        <v>332</v>
      </c>
      <c r="G104" s="275"/>
      <c r="H104" s="273"/>
      <c r="I104" s="273"/>
      <c r="J104" s="273" t="s">
        <v>333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49</v>
      </c>
      <c r="D106" s="278"/>
      <c r="E106" s="278"/>
      <c r="F106" s="279" t="s">
        <v>334</v>
      </c>
      <c r="G106" s="256"/>
      <c r="H106" s="256" t="s">
        <v>374</v>
      </c>
      <c r="I106" s="256" t="s">
        <v>336</v>
      </c>
      <c r="J106" s="256">
        <v>20</v>
      </c>
      <c r="K106" s="270"/>
    </row>
    <row r="107" s="1" customFormat="1" ht="15" customHeight="1">
      <c r="B107" s="268"/>
      <c r="C107" s="256" t="s">
        <v>337</v>
      </c>
      <c r="D107" s="256"/>
      <c r="E107" s="256"/>
      <c r="F107" s="279" t="s">
        <v>334</v>
      </c>
      <c r="G107" s="256"/>
      <c r="H107" s="256" t="s">
        <v>374</v>
      </c>
      <c r="I107" s="256" t="s">
        <v>336</v>
      </c>
      <c r="J107" s="256">
        <v>120</v>
      </c>
      <c r="K107" s="270"/>
    </row>
    <row r="108" s="1" customFormat="1" ht="15" customHeight="1">
      <c r="B108" s="281"/>
      <c r="C108" s="256" t="s">
        <v>339</v>
      </c>
      <c r="D108" s="256"/>
      <c r="E108" s="256"/>
      <c r="F108" s="279" t="s">
        <v>340</v>
      </c>
      <c r="G108" s="256"/>
      <c r="H108" s="256" t="s">
        <v>374</v>
      </c>
      <c r="I108" s="256" t="s">
        <v>336</v>
      </c>
      <c r="J108" s="256">
        <v>50</v>
      </c>
      <c r="K108" s="270"/>
    </row>
    <row r="109" s="1" customFormat="1" ht="15" customHeight="1">
      <c r="B109" s="281"/>
      <c r="C109" s="256" t="s">
        <v>342</v>
      </c>
      <c r="D109" s="256"/>
      <c r="E109" s="256"/>
      <c r="F109" s="279" t="s">
        <v>334</v>
      </c>
      <c r="G109" s="256"/>
      <c r="H109" s="256" t="s">
        <v>374</v>
      </c>
      <c r="I109" s="256" t="s">
        <v>344</v>
      </c>
      <c r="J109" s="256"/>
      <c r="K109" s="270"/>
    </row>
    <row r="110" s="1" customFormat="1" ht="15" customHeight="1">
      <c r="B110" s="281"/>
      <c r="C110" s="256" t="s">
        <v>353</v>
      </c>
      <c r="D110" s="256"/>
      <c r="E110" s="256"/>
      <c r="F110" s="279" t="s">
        <v>340</v>
      </c>
      <c r="G110" s="256"/>
      <c r="H110" s="256" t="s">
        <v>374</v>
      </c>
      <c r="I110" s="256" t="s">
        <v>336</v>
      </c>
      <c r="J110" s="256">
        <v>50</v>
      </c>
      <c r="K110" s="270"/>
    </row>
    <row r="111" s="1" customFormat="1" ht="15" customHeight="1">
      <c r="B111" s="281"/>
      <c r="C111" s="256" t="s">
        <v>361</v>
      </c>
      <c r="D111" s="256"/>
      <c r="E111" s="256"/>
      <c r="F111" s="279" t="s">
        <v>340</v>
      </c>
      <c r="G111" s="256"/>
      <c r="H111" s="256" t="s">
        <v>374</v>
      </c>
      <c r="I111" s="256" t="s">
        <v>336</v>
      </c>
      <c r="J111" s="256">
        <v>50</v>
      </c>
      <c r="K111" s="270"/>
    </row>
    <row r="112" s="1" customFormat="1" ht="15" customHeight="1">
      <c r="B112" s="281"/>
      <c r="C112" s="256" t="s">
        <v>359</v>
      </c>
      <c r="D112" s="256"/>
      <c r="E112" s="256"/>
      <c r="F112" s="279" t="s">
        <v>340</v>
      </c>
      <c r="G112" s="256"/>
      <c r="H112" s="256" t="s">
        <v>374</v>
      </c>
      <c r="I112" s="256" t="s">
        <v>336</v>
      </c>
      <c r="J112" s="256">
        <v>50</v>
      </c>
      <c r="K112" s="270"/>
    </row>
    <row r="113" s="1" customFormat="1" ht="15" customHeight="1">
      <c r="B113" s="281"/>
      <c r="C113" s="256" t="s">
        <v>49</v>
      </c>
      <c r="D113" s="256"/>
      <c r="E113" s="256"/>
      <c r="F113" s="279" t="s">
        <v>334</v>
      </c>
      <c r="G113" s="256"/>
      <c r="H113" s="256" t="s">
        <v>375</v>
      </c>
      <c r="I113" s="256" t="s">
        <v>336</v>
      </c>
      <c r="J113" s="256">
        <v>20</v>
      </c>
      <c r="K113" s="270"/>
    </row>
    <row r="114" s="1" customFormat="1" ht="15" customHeight="1">
      <c r="B114" s="281"/>
      <c r="C114" s="256" t="s">
        <v>376</v>
      </c>
      <c r="D114" s="256"/>
      <c r="E114" s="256"/>
      <c r="F114" s="279" t="s">
        <v>334</v>
      </c>
      <c r="G114" s="256"/>
      <c r="H114" s="256" t="s">
        <v>377</v>
      </c>
      <c r="I114" s="256" t="s">
        <v>336</v>
      </c>
      <c r="J114" s="256">
        <v>120</v>
      </c>
      <c r="K114" s="270"/>
    </row>
    <row r="115" s="1" customFormat="1" ht="15" customHeight="1">
      <c r="B115" s="281"/>
      <c r="C115" s="256" t="s">
        <v>34</v>
      </c>
      <c r="D115" s="256"/>
      <c r="E115" s="256"/>
      <c r="F115" s="279" t="s">
        <v>334</v>
      </c>
      <c r="G115" s="256"/>
      <c r="H115" s="256" t="s">
        <v>378</v>
      </c>
      <c r="I115" s="256" t="s">
        <v>369</v>
      </c>
      <c r="J115" s="256"/>
      <c r="K115" s="270"/>
    </row>
    <row r="116" s="1" customFormat="1" ht="15" customHeight="1">
      <c r="B116" s="281"/>
      <c r="C116" s="256" t="s">
        <v>44</v>
      </c>
      <c r="D116" s="256"/>
      <c r="E116" s="256"/>
      <c r="F116" s="279" t="s">
        <v>334</v>
      </c>
      <c r="G116" s="256"/>
      <c r="H116" s="256" t="s">
        <v>379</v>
      </c>
      <c r="I116" s="256" t="s">
        <v>369</v>
      </c>
      <c r="J116" s="256"/>
      <c r="K116" s="270"/>
    </row>
    <row r="117" s="1" customFormat="1" ht="15" customHeight="1">
      <c r="B117" s="281"/>
      <c r="C117" s="256" t="s">
        <v>53</v>
      </c>
      <c r="D117" s="256"/>
      <c r="E117" s="256"/>
      <c r="F117" s="279" t="s">
        <v>334</v>
      </c>
      <c r="G117" s="256"/>
      <c r="H117" s="256" t="s">
        <v>380</v>
      </c>
      <c r="I117" s="256" t="s">
        <v>381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382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328</v>
      </c>
      <c r="D123" s="271"/>
      <c r="E123" s="271"/>
      <c r="F123" s="271" t="s">
        <v>329</v>
      </c>
      <c r="G123" s="272"/>
      <c r="H123" s="271" t="s">
        <v>50</v>
      </c>
      <c r="I123" s="271" t="s">
        <v>53</v>
      </c>
      <c r="J123" s="271" t="s">
        <v>330</v>
      </c>
      <c r="K123" s="300"/>
    </row>
    <row r="124" s="1" customFormat="1" ht="17.25" customHeight="1">
      <c r="B124" s="299"/>
      <c r="C124" s="273" t="s">
        <v>331</v>
      </c>
      <c r="D124" s="273"/>
      <c r="E124" s="273"/>
      <c r="F124" s="274" t="s">
        <v>332</v>
      </c>
      <c r="G124" s="275"/>
      <c r="H124" s="273"/>
      <c r="I124" s="273"/>
      <c r="J124" s="273" t="s">
        <v>333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337</v>
      </c>
      <c r="D126" s="278"/>
      <c r="E126" s="278"/>
      <c r="F126" s="279" t="s">
        <v>334</v>
      </c>
      <c r="G126" s="256"/>
      <c r="H126" s="256" t="s">
        <v>374</v>
      </c>
      <c r="I126" s="256" t="s">
        <v>336</v>
      </c>
      <c r="J126" s="256">
        <v>120</v>
      </c>
      <c r="K126" s="304"/>
    </row>
    <row r="127" s="1" customFormat="1" ht="15" customHeight="1">
      <c r="B127" s="301"/>
      <c r="C127" s="256" t="s">
        <v>383</v>
      </c>
      <c r="D127" s="256"/>
      <c r="E127" s="256"/>
      <c r="F127" s="279" t="s">
        <v>334</v>
      </c>
      <c r="G127" s="256"/>
      <c r="H127" s="256" t="s">
        <v>384</v>
      </c>
      <c r="I127" s="256" t="s">
        <v>336</v>
      </c>
      <c r="J127" s="256" t="s">
        <v>385</v>
      </c>
      <c r="K127" s="304"/>
    </row>
    <row r="128" s="1" customFormat="1" ht="15" customHeight="1">
      <c r="B128" s="301"/>
      <c r="C128" s="256" t="s">
        <v>282</v>
      </c>
      <c r="D128" s="256"/>
      <c r="E128" s="256"/>
      <c r="F128" s="279" t="s">
        <v>334</v>
      </c>
      <c r="G128" s="256"/>
      <c r="H128" s="256" t="s">
        <v>386</v>
      </c>
      <c r="I128" s="256" t="s">
        <v>336</v>
      </c>
      <c r="J128" s="256" t="s">
        <v>385</v>
      </c>
      <c r="K128" s="304"/>
    </row>
    <row r="129" s="1" customFormat="1" ht="15" customHeight="1">
      <c r="B129" s="301"/>
      <c r="C129" s="256" t="s">
        <v>345</v>
      </c>
      <c r="D129" s="256"/>
      <c r="E129" s="256"/>
      <c r="F129" s="279" t="s">
        <v>340</v>
      </c>
      <c r="G129" s="256"/>
      <c r="H129" s="256" t="s">
        <v>346</v>
      </c>
      <c r="I129" s="256" t="s">
        <v>336</v>
      </c>
      <c r="J129" s="256">
        <v>15</v>
      </c>
      <c r="K129" s="304"/>
    </row>
    <row r="130" s="1" customFormat="1" ht="15" customHeight="1">
      <c r="B130" s="301"/>
      <c r="C130" s="282" t="s">
        <v>347</v>
      </c>
      <c r="D130" s="282"/>
      <c r="E130" s="282"/>
      <c r="F130" s="283" t="s">
        <v>340</v>
      </c>
      <c r="G130" s="282"/>
      <c r="H130" s="282" t="s">
        <v>348</v>
      </c>
      <c r="I130" s="282" t="s">
        <v>336</v>
      </c>
      <c r="J130" s="282">
        <v>15</v>
      </c>
      <c r="K130" s="304"/>
    </row>
    <row r="131" s="1" customFormat="1" ht="15" customHeight="1">
      <c r="B131" s="301"/>
      <c r="C131" s="282" t="s">
        <v>349</v>
      </c>
      <c r="D131" s="282"/>
      <c r="E131" s="282"/>
      <c r="F131" s="283" t="s">
        <v>340</v>
      </c>
      <c r="G131" s="282"/>
      <c r="H131" s="282" t="s">
        <v>350</v>
      </c>
      <c r="I131" s="282" t="s">
        <v>336</v>
      </c>
      <c r="J131" s="282">
        <v>20</v>
      </c>
      <c r="K131" s="304"/>
    </row>
    <row r="132" s="1" customFormat="1" ht="15" customHeight="1">
      <c r="B132" s="301"/>
      <c r="C132" s="282" t="s">
        <v>351</v>
      </c>
      <c r="D132" s="282"/>
      <c r="E132" s="282"/>
      <c r="F132" s="283" t="s">
        <v>340</v>
      </c>
      <c r="G132" s="282"/>
      <c r="H132" s="282" t="s">
        <v>352</v>
      </c>
      <c r="I132" s="282" t="s">
        <v>336</v>
      </c>
      <c r="J132" s="282">
        <v>20</v>
      </c>
      <c r="K132" s="304"/>
    </row>
    <row r="133" s="1" customFormat="1" ht="15" customHeight="1">
      <c r="B133" s="301"/>
      <c r="C133" s="256" t="s">
        <v>339</v>
      </c>
      <c r="D133" s="256"/>
      <c r="E133" s="256"/>
      <c r="F133" s="279" t="s">
        <v>340</v>
      </c>
      <c r="G133" s="256"/>
      <c r="H133" s="256" t="s">
        <v>374</v>
      </c>
      <c r="I133" s="256" t="s">
        <v>336</v>
      </c>
      <c r="J133" s="256">
        <v>50</v>
      </c>
      <c r="K133" s="304"/>
    </row>
    <row r="134" s="1" customFormat="1" ht="15" customHeight="1">
      <c r="B134" s="301"/>
      <c r="C134" s="256" t="s">
        <v>353</v>
      </c>
      <c r="D134" s="256"/>
      <c r="E134" s="256"/>
      <c r="F134" s="279" t="s">
        <v>340</v>
      </c>
      <c r="G134" s="256"/>
      <c r="H134" s="256" t="s">
        <v>374</v>
      </c>
      <c r="I134" s="256" t="s">
        <v>336</v>
      </c>
      <c r="J134" s="256">
        <v>50</v>
      </c>
      <c r="K134" s="304"/>
    </row>
    <row r="135" s="1" customFormat="1" ht="15" customHeight="1">
      <c r="B135" s="301"/>
      <c r="C135" s="256" t="s">
        <v>359</v>
      </c>
      <c r="D135" s="256"/>
      <c r="E135" s="256"/>
      <c r="F135" s="279" t="s">
        <v>340</v>
      </c>
      <c r="G135" s="256"/>
      <c r="H135" s="256" t="s">
        <v>374</v>
      </c>
      <c r="I135" s="256" t="s">
        <v>336</v>
      </c>
      <c r="J135" s="256">
        <v>50</v>
      </c>
      <c r="K135" s="304"/>
    </row>
    <row r="136" s="1" customFormat="1" ht="15" customHeight="1">
      <c r="B136" s="301"/>
      <c r="C136" s="256" t="s">
        <v>361</v>
      </c>
      <c r="D136" s="256"/>
      <c r="E136" s="256"/>
      <c r="F136" s="279" t="s">
        <v>340</v>
      </c>
      <c r="G136" s="256"/>
      <c r="H136" s="256" t="s">
        <v>374</v>
      </c>
      <c r="I136" s="256" t="s">
        <v>336</v>
      </c>
      <c r="J136" s="256">
        <v>50</v>
      </c>
      <c r="K136" s="304"/>
    </row>
    <row r="137" s="1" customFormat="1" ht="15" customHeight="1">
      <c r="B137" s="301"/>
      <c r="C137" s="256" t="s">
        <v>362</v>
      </c>
      <c r="D137" s="256"/>
      <c r="E137" s="256"/>
      <c r="F137" s="279" t="s">
        <v>340</v>
      </c>
      <c r="G137" s="256"/>
      <c r="H137" s="256" t="s">
        <v>387</v>
      </c>
      <c r="I137" s="256" t="s">
        <v>336</v>
      </c>
      <c r="J137" s="256">
        <v>255</v>
      </c>
      <c r="K137" s="304"/>
    </row>
    <row r="138" s="1" customFormat="1" ht="15" customHeight="1">
      <c r="B138" s="301"/>
      <c r="C138" s="256" t="s">
        <v>364</v>
      </c>
      <c r="D138" s="256"/>
      <c r="E138" s="256"/>
      <c r="F138" s="279" t="s">
        <v>334</v>
      </c>
      <c r="G138" s="256"/>
      <c r="H138" s="256" t="s">
        <v>388</v>
      </c>
      <c r="I138" s="256" t="s">
        <v>366</v>
      </c>
      <c r="J138" s="256"/>
      <c r="K138" s="304"/>
    </row>
    <row r="139" s="1" customFormat="1" ht="15" customHeight="1">
      <c r="B139" s="301"/>
      <c r="C139" s="256" t="s">
        <v>367</v>
      </c>
      <c r="D139" s="256"/>
      <c r="E139" s="256"/>
      <c r="F139" s="279" t="s">
        <v>334</v>
      </c>
      <c r="G139" s="256"/>
      <c r="H139" s="256" t="s">
        <v>389</v>
      </c>
      <c r="I139" s="256" t="s">
        <v>369</v>
      </c>
      <c r="J139" s="256"/>
      <c r="K139" s="304"/>
    </row>
    <row r="140" s="1" customFormat="1" ht="15" customHeight="1">
      <c r="B140" s="301"/>
      <c r="C140" s="256" t="s">
        <v>370</v>
      </c>
      <c r="D140" s="256"/>
      <c r="E140" s="256"/>
      <c r="F140" s="279" t="s">
        <v>334</v>
      </c>
      <c r="G140" s="256"/>
      <c r="H140" s="256" t="s">
        <v>370</v>
      </c>
      <c r="I140" s="256" t="s">
        <v>369</v>
      </c>
      <c r="J140" s="256"/>
      <c r="K140" s="304"/>
    </row>
    <row r="141" s="1" customFormat="1" ht="15" customHeight="1">
      <c r="B141" s="301"/>
      <c r="C141" s="256" t="s">
        <v>34</v>
      </c>
      <c r="D141" s="256"/>
      <c r="E141" s="256"/>
      <c r="F141" s="279" t="s">
        <v>334</v>
      </c>
      <c r="G141" s="256"/>
      <c r="H141" s="256" t="s">
        <v>390</v>
      </c>
      <c r="I141" s="256" t="s">
        <v>369</v>
      </c>
      <c r="J141" s="256"/>
      <c r="K141" s="304"/>
    </row>
    <row r="142" s="1" customFormat="1" ht="15" customHeight="1">
      <c r="B142" s="301"/>
      <c r="C142" s="256" t="s">
        <v>391</v>
      </c>
      <c r="D142" s="256"/>
      <c r="E142" s="256"/>
      <c r="F142" s="279" t="s">
        <v>334</v>
      </c>
      <c r="G142" s="256"/>
      <c r="H142" s="256" t="s">
        <v>392</v>
      </c>
      <c r="I142" s="256" t="s">
        <v>369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393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328</v>
      </c>
      <c r="D148" s="271"/>
      <c r="E148" s="271"/>
      <c r="F148" s="271" t="s">
        <v>329</v>
      </c>
      <c r="G148" s="272"/>
      <c r="H148" s="271" t="s">
        <v>50</v>
      </c>
      <c r="I148" s="271" t="s">
        <v>53</v>
      </c>
      <c r="J148" s="271" t="s">
        <v>330</v>
      </c>
      <c r="K148" s="270"/>
    </row>
    <row r="149" s="1" customFormat="1" ht="17.25" customHeight="1">
      <c r="B149" s="268"/>
      <c r="C149" s="273" t="s">
        <v>331</v>
      </c>
      <c r="D149" s="273"/>
      <c r="E149" s="273"/>
      <c r="F149" s="274" t="s">
        <v>332</v>
      </c>
      <c r="G149" s="275"/>
      <c r="H149" s="273"/>
      <c r="I149" s="273"/>
      <c r="J149" s="273" t="s">
        <v>333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337</v>
      </c>
      <c r="D151" s="256"/>
      <c r="E151" s="256"/>
      <c r="F151" s="309" t="s">
        <v>334</v>
      </c>
      <c r="G151" s="256"/>
      <c r="H151" s="308" t="s">
        <v>374</v>
      </c>
      <c r="I151" s="308" t="s">
        <v>336</v>
      </c>
      <c r="J151" s="308">
        <v>120</v>
      </c>
      <c r="K151" s="304"/>
    </row>
    <row r="152" s="1" customFormat="1" ht="15" customHeight="1">
      <c r="B152" s="281"/>
      <c r="C152" s="308" t="s">
        <v>383</v>
      </c>
      <c r="D152" s="256"/>
      <c r="E152" s="256"/>
      <c r="F152" s="309" t="s">
        <v>334</v>
      </c>
      <c r="G152" s="256"/>
      <c r="H152" s="308" t="s">
        <v>394</v>
      </c>
      <c r="I152" s="308" t="s">
        <v>336</v>
      </c>
      <c r="J152" s="308" t="s">
        <v>385</v>
      </c>
      <c r="K152" s="304"/>
    </row>
    <row r="153" s="1" customFormat="1" ht="15" customHeight="1">
      <c r="B153" s="281"/>
      <c r="C153" s="308" t="s">
        <v>282</v>
      </c>
      <c r="D153" s="256"/>
      <c r="E153" s="256"/>
      <c r="F153" s="309" t="s">
        <v>334</v>
      </c>
      <c r="G153" s="256"/>
      <c r="H153" s="308" t="s">
        <v>395</v>
      </c>
      <c r="I153" s="308" t="s">
        <v>336</v>
      </c>
      <c r="J153" s="308" t="s">
        <v>385</v>
      </c>
      <c r="K153" s="304"/>
    </row>
    <row r="154" s="1" customFormat="1" ht="15" customHeight="1">
      <c r="B154" s="281"/>
      <c r="C154" s="308" t="s">
        <v>339</v>
      </c>
      <c r="D154" s="256"/>
      <c r="E154" s="256"/>
      <c r="F154" s="309" t="s">
        <v>340</v>
      </c>
      <c r="G154" s="256"/>
      <c r="H154" s="308" t="s">
        <v>374</v>
      </c>
      <c r="I154" s="308" t="s">
        <v>336</v>
      </c>
      <c r="J154" s="308">
        <v>50</v>
      </c>
      <c r="K154" s="304"/>
    </row>
    <row r="155" s="1" customFormat="1" ht="15" customHeight="1">
      <c r="B155" s="281"/>
      <c r="C155" s="308" t="s">
        <v>342</v>
      </c>
      <c r="D155" s="256"/>
      <c r="E155" s="256"/>
      <c r="F155" s="309" t="s">
        <v>334</v>
      </c>
      <c r="G155" s="256"/>
      <c r="H155" s="308" t="s">
        <v>374</v>
      </c>
      <c r="I155" s="308" t="s">
        <v>344</v>
      </c>
      <c r="J155" s="308"/>
      <c r="K155" s="304"/>
    </row>
    <row r="156" s="1" customFormat="1" ht="15" customHeight="1">
      <c r="B156" s="281"/>
      <c r="C156" s="308" t="s">
        <v>353</v>
      </c>
      <c r="D156" s="256"/>
      <c r="E156" s="256"/>
      <c r="F156" s="309" t="s">
        <v>340</v>
      </c>
      <c r="G156" s="256"/>
      <c r="H156" s="308" t="s">
        <v>374</v>
      </c>
      <c r="I156" s="308" t="s">
        <v>336</v>
      </c>
      <c r="J156" s="308">
        <v>50</v>
      </c>
      <c r="K156" s="304"/>
    </row>
    <row r="157" s="1" customFormat="1" ht="15" customHeight="1">
      <c r="B157" s="281"/>
      <c r="C157" s="308" t="s">
        <v>361</v>
      </c>
      <c r="D157" s="256"/>
      <c r="E157" s="256"/>
      <c r="F157" s="309" t="s">
        <v>340</v>
      </c>
      <c r="G157" s="256"/>
      <c r="H157" s="308" t="s">
        <v>374</v>
      </c>
      <c r="I157" s="308" t="s">
        <v>336</v>
      </c>
      <c r="J157" s="308">
        <v>50</v>
      </c>
      <c r="K157" s="304"/>
    </row>
    <row r="158" s="1" customFormat="1" ht="15" customHeight="1">
      <c r="B158" s="281"/>
      <c r="C158" s="308" t="s">
        <v>359</v>
      </c>
      <c r="D158" s="256"/>
      <c r="E158" s="256"/>
      <c r="F158" s="309" t="s">
        <v>340</v>
      </c>
      <c r="G158" s="256"/>
      <c r="H158" s="308" t="s">
        <v>374</v>
      </c>
      <c r="I158" s="308" t="s">
        <v>336</v>
      </c>
      <c r="J158" s="308">
        <v>50</v>
      </c>
      <c r="K158" s="304"/>
    </row>
    <row r="159" s="1" customFormat="1" ht="15" customHeight="1">
      <c r="B159" s="281"/>
      <c r="C159" s="308" t="s">
        <v>78</v>
      </c>
      <c r="D159" s="256"/>
      <c r="E159" s="256"/>
      <c r="F159" s="309" t="s">
        <v>334</v>
      </c>
      <c r="G159" s="256"/>
      <c r="H159" s="308" t="s">
        <v>396</v>
      </c>
      <c r="I159" s="308" t="s">
        <v>336</v>
      </c>
      <c r="J159" s="308" t="s">
        <v>397</v>
      </c>
      <c r="K159" s="304"/>
    </row>
    <row r="160" s="1" customFormat="1" ht="15" customHeight="1">
      <c r="B160" s="281"/>
      <c r="C160" s="308" t="s">
        <v>398</v>
      </c>
      <c r="D160" s="256"/>
      <c r="E160" s="256"/>
      <c r="F160" s="309" t="s">
        <v>334</v>
      </c>
      <c r="G160" s="256"/>
      <c r="H160" s="308" t="s">
        <v>399</v>
      </c>
      <c r="I160" s="308" t="s">
        <v>369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400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328</v>
      </c>
      <c r="D166" s="271"/>
      <c r="E166" s="271"/>
      <c r="F166" s="271" t="s">
        <v>329</v>
      </c>
      <c r="G166" s="313"/>
      <c r="H166" s="314" t="s">
        <v>50</v>
      </c>
      <c r="I166" s="314" t="s">
        <v>53</v>
      </c>
      <c r="J166" s="271" t="s">
        <v>330</v>
      </c>
      <c r="K166" s="248"/>
    </row>
    <row r="167" s="1" customFormat="1" ht="17.25" customHeight="1">
      <c r="B167" s="249"/>
      <c r="C167" s="273" t="s">
        <v>331</v>
      </c>
      <c r="D167" s="273"/>
      <c r="E167" s="273"/>
      <c r="F167" s="274" t="s">
        <v>332</v>
      </c>
      <c r="G167" s="315"/>
      <c r="H167" s="316"/>
      <c r="I167" s="316"/>
      <c r="J167" s="273" t="s">
        <v>333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337</v>
      </c>
      <c r="D169" s="256"/>
      <c r="E169" s="256"/>
      <c r="F169" s="279" t="s">
        <v>334</v>
      </c>
      <c r="G169" s="256"/>
      <c r="H169" s="256" t="s">
        <v>374</v>
      </c>
      <c r="I169" s="256" t="s">
        <v>336</v>
      </c>
      <c r="J169" s="256">
        <v>120</v>
      </c>
      <c r="K169" s="304"/>
    </row>
    <row r="170" s="1" customFormat="1" ht="15" customHeight="1">
      <c r="B170" s="281"/>
      <c r="C170" s="256" t="s">
        <v>383</v>
      </c>
      <c r="D170" s="256"/>
      <c r="E170" s="256"/>
      <c r="F170" s="279" t="s">
        <v>334</v>
      </c>
      <c r="G170" s="256"/>
      <c r="H170" s="256" t="s">
        <v>384</v>
      </c>
      <c r="I170" s="256" t="s">
        <v>336</v>
      </c>
      <c r="J170" s="256" t="s">
        <v>385</v>
      </c>
      <c r="K170" s="304"/>
    </row>
    <row r="171" s="1" customFormat="1" ht="15" customHeight="1">
      <c r="B171" s="281"/>
      <c r="C171" s="256" t="s">
        <v>282</v>
      </c>
      <c r="D171" s="256"/>
      <c r="E171" s="256"/>
      <c r="F171" s="279" t="s">
        <v>334</v>
      </c>
      <c r="G171" s="256"/>
      <c r="H171" s="256" t="s">
        <v>401</v>
      </c>
      <c r="I171" s="256" t="s">
        <v>336</v>
      </c>
      <c r="J171" s="256" t="s">
        <v>385</v>
      </c>
      <c r="K171" s="304"/>
    </row>
    <row r="172" s="1" customFormat="1" ht="15" customHeight="1">
      <c r="B172" s="281"/>
      <c r="C172" s="256" t="s">
        <v>339</v>
      </c>
      <c r="D172" s="256"/>
      <c r="E172" s="256"/>
      <c r="F172" s="279" t="s">
        <v>340</v>
      </c>
      <c r="G172" s="256"/>
      <c r="H172" s="256" t="s">
        <v>401</v>
      </c>
      <c r="I172" s="256" t="s">
        <v>336</v>
      </c>
      <c r="J172" s="256">
        <v>50</v>
      </c>
      <c r="K172" s="304"/>
    </row>
    <row r="173" s="1" customFormat="1" ht="15" customHeight="1">
      <c r="B173" s="281"/>
      <c r="C173" s="256" t="s">
        <v>342</v>
      </c>
      <c r="D173" s="256"/>
      <c r="E173" s="256"/>
      <c r="F173" s="279" t="s">
        <v>334</v>
      </c>
      <c r="G173" s="256"/>
      <c r="H173" s="256" t="s">
        <v>401</v>
      </c>
      <c r="I173" s="256" t="s">
        <v>344</v>
      </c>
      <c r="J173" s="256"/>
      <c r="K173" s="304"/>
    </row>
    <row r="174" s="1" customFormat="1" ht="15" customHeight="1">
      <c r="B174" s="281"/>
      <c r="C174" s="256" t="s">
        <v>353</v>
      </c>
      <c r="D174" s="256"/>
      <c r="E174" s="256"/>
      <c r="F174" s="279" t="s">
        <v>340</v>
      </c>
      <c r="G174" s="256"/>
      <c r="H174" s="256" t="s">
        <v>401</v>
      </c>
      <c r="I174" s="256" t="s">
        <v>336</v>
      </c>
      <c r="J174" s="256">
        <v>50</v>
      </c>
      <c r="K174" s="304"/>
    </row>
    <row r="175" s="1" customFormat="1" ht="15" customHeight="1">
      <c r="B175" s="281"/>
      <c r="C175" s="256" t="s">
        <v>361</v>
      </c>
      <c r="D175" s="256"/>
      <c r="E175" s="256"/>
      <c r="F175" s="279" t="s">
        <v>340</v>
      </c>
      <c r="G175" s="256"/>
      <c r="H175" s="256" t="s">
        <v>401</v>
      </c>
      <c r="I175" s="256" t="s">
        <v>336</v>
      </c>
      <c r="J175" s="256">
        <v>50</v>
      </c>
      <c r="K175" s="304"/>
    </row>
    <row r="176" s="1" customFormat="1" ht="15" customHeight="1">
      <c r="B176" s="281"/>
      <c r="C176" s="256" t="s">
        <v>359</v>
      </c>
      <c r="D176" s="256"/>
      <c r="E176" s="256"/>
      <c r="F176" s="279" t="s">
        <v>340</v>
      </c>
      <c r="G176" s="256"/>
      <c r="H176" s="256" t="s">
        <v>401</v>
      </c>
      <c r="I176" s="256" t="s">
        <v>336</v>
      </c>
      <c r="J176" s="256">
        <v>50</v>
      </c>
      <c r="K176" s="304"/>
    </row>
    <row r="177" s="1" customFormat="1" ht="15" customHeight="1">
      <c r="B177" s="281"/>
      <c r="C177" s="256" t="s">
        <v>94</v>
      </c>
      <c r="D177" s="256"/>
      <c r="E177" s="256"/>
      <c r="F177" s="279" t="s">
        <v>334</v>
      </c>
      <c r="G177" s="256"/>
      <c r="H177" s="256" t="s">
        <v>402</v>
      </c>
      <c r="I177" s="256" t="s">
        <v>403</v>
      </c>
      <c r="J177" s="256"/>
      <c r="K177" s="304"/>
    </row>
    <row r="178" s="1" customFormat="1" ht="15" customHeight="1">
      <c r="B178" s="281"/>
      <c r="C178" s="256" t="s">
        <v>53</v>
      </c>
      <c r="D178" s="256"/>
      <c r="E178" s="256"/>
      <c r="F178" s="279" t="s">
        <v>334</v>
      </c>
      <c r="G178" s="256"/>
      <c r="H178" s="256" t="s">
        <v>404</v>
      </c>
      <c r="I178" s="256" t="s">
        <v>405</v>
      </c>
      <c r="J178" s="256">
        <v>1</v>
      </c>
      <c r="K178" s="304"/>
    </row>
    <row r="179" s="1" customFormat="1" ht="15" customHeight="1">
      <c r="B179" s="281"/>
      <c r="C179" s="256" t="s">
        <v>49</v>
      </c>
      <c r="D179" s="256"/>
      <c r="E179" s="256"/>
      <c r="F179" s="279" t="s">
        <v>334</v>
      </c>
      <c r="G179" s="256"/>
      <c r="H179" s="256" t="s">
        <v>406</v>
      </c>
      <c r="I179" s="256" t="s">
        <v>336</v>
      </c>
      <c r="J179" s="256">
        <v>20</v>
      </c>
      <c r="K179" s="304"/>
    </row>
    <row r="180" s="1" customFormat="1" ht="15" customHeight="1">
      <c r="B180" s="281"/>
      <c r="C180" s="256" t="s">
        <v>50</v>
      </c>
      <c r="D180" s="256"/>
      <c r="E180" s="256"/>
      <c r="F180" s="279" t="s">
        <v>334</v>
      </c>
      <c r="G180" s="256"/>
      <c r="H180" s="256" t="s">
        <v>407</v>
      </c>
      <c r="I180" s="256" t="s">
        <v>336</v>
      </c>
      <c r="J180" s="256">
        <v>255</v>
      </c>
      <c r="K180" s="304"/>
    </row>
    <row r="181" s="1" customFormat="1" ht="15" customHeight="1">
      <c r="B181" s="281"/>
      <c r="C181" s="256" t="s">
        <v>95</v>
      </c>
      <c r="D181" s="256"/>
      <c r="E181" s="256"/>
      <c r="F181" s="279" t="s">
        <v>334</v>
      </c>
      <c r="G181" s="256"/>
      <c r="H181" s="256" t="s">
        <v>298</v>
      </c>
      <c r="I181" s="256" t="s">
        <v>336</v>
      </c>
      <c r="J181" s="256">
        <v>10</v>
      </c>
      <c r="K181" s="304"/>
    </row>
    <row r="182" s="1" customFormat="1" ht="15" customHeight="1">
      <c r="B182" s="281"/>
      <c r="C182" s="256" t="s">
        <v>96</v>
      </c>
      <c r="D182" s="256"/>
      <c r="E182" s="256"/>
      <c r="F182" s="279" t="s">
        <v>334</v>
      </c>
      <c r="G182" s="256"/>
      <c r="H182" s="256" t="s">
        <v>408</v>
      </c>
      <c r="I182" s="256" t="s">
        <v>369</v>
      </c>
      <c r="J182" s="256"/>
      <c r="K182" s="304"/>
    </row>
    <row r="183" s="1" customFormat="1" ht="15" customHeight="1">
      <c r="B183" s="281"/>
      <c r="C183" s="256" t="s">
        <v>409</v>
      </c>
      <c r="D183" s="256"/>
      <c r="E183" s="256"/>
      <c r="F183" s="279" t="s">
        <v>334</v>
      </c>
      <c r="G183" s="256"/>
      <c r="H183" s="256" t="s">
        <v>410</v>
      </c>
      <c r="I183" s="256" t="s">
        <v>369</v>
      </c>
      <c r="J183" s="256"/>
      <c r="K183" s="304"/>
    </row>
    <row r="184" s="1" customFormat="1" ht="15" customHeight="1">
      <c r="B184" s="281"/>
      <c r="C184" s="256" t="s">
        <v>398</v>
      </c>
      <c r="D184" s="256"/>
      <c r="E184" s="256"/>
      <c r="F184" s="279" t="s">
        <v>334</v>
      </c>
      <c r="G184" s="256"/>
      <c r="H184" s="256" t="s">
        <v>411</v>
      </c>
      <c r="I184" s="256" t="s">
        <v>369</v>
      </c>
      <c r="J184" s="256"/>
      <c r="K184" s="304"/>
    </row>
    <row r="185" s="1" customFormat="1" ht="15" customHeight="1">
      <c r="B185" s="281"/>
      <c r="C185" s="256" t="s">
        <v>98</v>
      </c>
      <c r="D185" s="256"/>
      <c r="E185" s="256"/>
      <c r="F185" s="279" t="s">
        <v>340</v>
      </c>
      <c r="G185" s="256"/>
      <c r="H185" s="256" t="s">
        <v>412</v>
      </c>
      <c r="I185" s="256" t="s">
        <v>336</v>
      </c>
      <c r="J185" s="256">
        <v>50</v>
      </c>
      <c r="K185" s="304"/>
    </row>
    <row r="186" s="1" customFormat="1" ht="15" customHeight="1">
      <c r="B186" s="281"/>
      <c r="C186" s="256" t="s">
        <v>413</v>
      </c>
      <c r="D186" s="256"/>
      <c r="E186" s="256"/>
      <c r="F186" s="279" t="s">
        <v>340</v>
      </c>
      <c r="G186" s="256"/>
      <c r="H186" s="256" t="s">
        <v>414</v>
      </c>
      <c r="I186" s="256" t="s">
        <v>415</v>
      </c>
      <c r="J186" s="256"/>
      <c r="K186" s="304"/>
    </row>
    <row r="187" s="1" customFormat="1" ht="15" customHeight="1">
      <c r="B187" s="281"/>
      <c r="C187" s="256" t="s">
        <v>416</v>
      </c>
      <c r="D187" s="256"/>
      <c r="E187" s="256"/>
      <c r="F187" s="279" t="s">
        <v>340</v>
      </c>
      <c r="G187" s="256"/>
      <c r="H187" s="256" t="s">
        <v>417</v>
      </c>
      <c r="I187" s="256" t="s">
        <v>415</v>
      </c>
      <c r="J187" s="256"/>
      <c r="K187" s="304"/>
    </row>
    <row r="188" s="1" customFormat="1" ht="15" customHeight="1">
      <c r="B188" s="281"/>
      <c r="C188" s="256" t="s">
        <v>418</v>
      </c>
      <c r="D188" s="256"/>
      <c r="E188" s="256"/>
      <c r="F188" s="279" t="s">
        <v>340</v>
      </c>
      <c r="G188" s="256"/>
      <c r="H188" s="256" t="s">
        <v>419</v>
      </c>
      <c r="I188" s="256" t="s">
        <v>415</v>
      </c>
      <c r="J188" s="256"/>
      <c r="K188" s="304"/>
    </row>
    <row r="189" s="1" customFormat="1" ht="15" customHeight="1">
      <c r="B189" s="281"/>
      <c r="C189" s="317" t="s">
        <v>420</v>
      </c>
      <c r="D189" s="256"/>
      <c r="E189" s="256"/>
      <c r="F189" s="279" t="s">
        <v>340</v>
      </c>
      <c r="G189" s="256"/>
      <c r="H189" s="256" t="s">
        <v>421</v>
      </c>
      <c r="I189" s="256" t="s">
        <v>422</v>
      </c>
      <c r="J189" s="318" t="s">
        <v>423</v>
      </c>
      <c r="K189" s="304"/>
    </row>
    <row r="190" s="1" customFormat="1" ht="15" customHeight="1">
      <c r="B190" s="281"/>
      <c r="C190" s="317" t="s">
        <v>38</v>
      </c>
      <c r="D190" s="256"/>
      <c r="E190" s="256"/>
      <c r="F190" s="279" t="s">
        <v>334</v>
      </c>
      <c r="G190" s="256"/>
      <c r="H190" s="253" t="s">
        <v>424</v>
      </c>
      <c r="I190" s="256" t="s">
        <v>425</v>
      </c>
      <c r="J190" s="256"/>
      <c r="K190" s="304"/>
    </row>
    <row r="191" s="1" customFormat="1" ht="15" customHeight="1">
      <c r="B191" s="281"/>
      <c r="C191" s="317" t="s">
        <v>426</v>
      </c>
      <c r="D191" s="256"/>
      <c r="E191" s="256"/>
      <c r="F191" s="279" t="s">
        <v>334</v>
      </c>
      <c r="G191" s="256"/>
      <c r="H191" s="256" t="s">
        <v>427</v>
      </c>
      <c r="I191" s="256" t="s">
        <v>369</v>
      </c>
      <c r="J191" s="256"/>
      <c r="K191" s="304"/>
    </row>
    <row r="192" s="1" customFormat="1" ht="15" customHeight="1">
      <c r="B192" s="281"/>
      <c r="C192" s="317" t="s">
        <v>428</v>
      </c>
      <c r="D192" s="256"/>
      <c r="E192" s="256"/>
      <c r="F192" s="279" t="s">
        <v>334</v>
      </c>
      <c r="G192" s="256"/>
      <c r="H192" s="256" t="s">
        <v>429</v>
      </c>
      <c r="I192" s="256" t="s">
        <v>369</v>
      </c>
      <c r="J192" s="256"/>
      <c r="K192" s="304"/>
    </row>
    <row r="193" s="1" customFormat="1" ht="15" customHeight="1">
      <c r="B193" s="281"/>
      <c r="C193" s="317" t="s">
        <v>430</v>
      </c>
      <c r="D193" s="256"/>
      <c r="E193" s="256"/>
      <c r="F193" s="279" t="s">
        <v>340</v>
      </c>
      <c r="G193" s="256"/>
      <c r="H193" s="256" t="s">
        <v>431</v>
      </c>
      <c r="I193" s="256" t="s">
        <v>369</v>
      </c>
      <c r="J193" s="256"/>
      <c r="K193" s="304"/>
    </row>
    <row r="194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432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20" t="s">
        <v>433</v>
      </c>
      <c r="D200" s="320"/>
      <c r="E200" s="320"/>
      <c r="F200" s="320" t="s">
        <v>434</v>
      </c>
      <c r="G200" s="321"/>
      <c r="H200" s="320" t="s">
        <v>435</v>
      </c>
      <c r="I200" s="320"/>
      <c r="J200" s="320"/>
      <c r="K200" s="248"/>
    </row>
    <row r="20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="1" customFormat="1" ht="15" customHeight="1">
      <c r="B202" s="281"/>
      <c r="C202" s="256" t="s">
        <v>425</v>
      </c>
      <c r="D202" s="256"/>
      <c r="E202" s="256"/>
      <c r="F202" s="279" t="s">
        <v>39</v>
      </c>
      <c r="G202" s="256"/>
      <c r="H202" s="256" t="s">
        <v>436</v>
      </c>
      <c r="I202" s="256"/>
      <c r="J202" s="256"/>
      <c r="K202" s="304"/>
    </row>
    <row r="203" s="1" customFormat="1" ht="15" customHeight="1">
      <c r="B203" s="281"/>
      <c r="C203" s="256"/>
      <c r="D203" s="256"/>
      <c r="E203" s="256"/>
      <c r="F203" s="279" t="s">
        <v>40</v>
      </c>
      <c r="G203" s="256"/>
      <c r="H203" s="256" t="s">
        <v>437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43</v>
      </c>
      <c r="G204" s="256"/>
      <c r="H204" s="256" t="s">
        <v>438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41</v>
      </c>
      <c r="G205" s="256"/>
      <c r="H205" s="256" t="s">
        <v>439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42</v>
      </c>
      <c r="G206" s="256"/>
      <c r="H206" s="256" t="s">
        <v>440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/>
      <c r="G207" s="256"/>
      <c r="H207" s="256"/>
      <c r="I207" s="256"/>
      <c r="J207" s="256"/>
      <c r="K207" s="304"/>
    </row>
    <row r="208" s="1" customFormat="1" ht="15" customHeight="1">
      <c r="B208" s="281"/>
      <c r="C208" s="256" t="s">
        <v>381</v>
      </c>
      <c r="D208" s="256"/>
      <c r="E208" s="256"/>
      <c r="F208" s="279" t="s">
        <v>72</v>
      </c>
      <c r="G208" s="256"/>
      <c r="H208" s="256" t="s">
        <v>441</v>
      </c>
      <c r="I208" s="256"/>
      <c r="J208" s="256"/>
      <c r="K208" s="304"/>
    </row>
    <row r="209" s="1" customFormat="1" ht="15" customHeight="1">
      <c r="B209" s="281"/>
      <c r="C209" s="256"/>
      <c r="D209" s="256"/>
      <c r="E209" s="256"/>
      <c r="F209" s="279" t="s">
        <v>276</v>
      </c>
      <c r="G209" s="256"/>
      <c r="H209" s="256" t="s">
        <v>277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274</v>
      </c>
      <c r="G210" s="256"/>
      <c r="H210" s="256" t="s">
        <v>442</v>
      </c>
      <c r="I210" s="256"/>
      <c r="J210" s="256"/>
      <c r="K210" s="304"/>
    </row>
    <row r="211" s="1" customFormat="1" ht="15" customHeight="1">
      <c r="B211" s="322"/>
      <c r="C211" s="256"/>
      <c r="D211" s="256"/>
      <c r="E211" s="256"/>
      <c r="F211" s="279" t="s">
        <v>278</v>
      </c>
      <c r="G211" s="317"/>
      <c r="H211" s="308" t="s">
        <v>279</v>
      </c>
      <c r="I211" s="308"/>
      <c r="J211" s="308"/>
      <c r="K211" s="323"/>
    </row>
    <row r="212" s="1" customFormat="1" ht="15" customHeight="1">
      <c r="B212" s="322"/>
      <c r="C212" s="256"/>
      <c r="D212" s="256"/>
      <c r="E212" s="256"/>
      <c r="F212" s="279" t="s">
        <v>280</v>
      </c>
      <c r="G212" s="317"/>
      <c r="H212" s="308" t="s">
        <v>443</v>
      </c>
      <c r="I212" s="308"/>
      <c r="J212" s="308"/>
      <c r="K212" s="323"/>
    </row>
    <row r="213" s="1" customFormat="1" ht="15" customHeight="1">
      <c r="B213" s="322"/>
      <c r="C213" s="256"/>
      <c r="D213" s="256"/>
      <c r="E213" s="256"/>
      <c r="F213" s="279"/>
      <c r="G213" s="317"/>
      <c r="H213" s="308"/>
      <c r="I213" s="308"/>
      <c r="J213" s="308"/>
      <c r="K213" s="323"/>
    </row>
    <row r="214" s="1" customFormat="1" ht="15" customHeight="1">
      <c r="B214" s="322"/>
      <c r="C214" s="256" t="s">
        <v>405</v>
      </c>
      <c r="D214" s="256"/>
      <c r="E214" s="256"/>
      <c r="F214" s="279">
        <v>1</v>
      </c>
      <c r="G214" s="317"/>
      <c r="H214" s="308" t="s">
        <v>444</v>
      </c>
      <c r="I214" s="308"/>
      <c r="J214" s="308"/>
      <c r="K214" s="323"/>
    </row>
    <row r="215" s="1" customFormat="1" ht="15" customHeight="1">
      <c r="B215" s="322"/>
      <c r="C215" s="256"/>
      <c r="D215" s="256"/>
      <c r="E215" s="256"/>
      <c r="F215" s="279">
        <v>2</v>
      </c>
      <c r="G215" s="317"/>
      <c r="H215" s="308" t="s">
        <v>445</v>
      </c>
      <c r="I215" s="308"/>
      <c r="J215" s="308"/>
      <c r="K215" s="323"/>
    </row>
    <row r="216" s="1" customFormat="1" ht="15" customHeight="1">
      <c r="B216" s="322"/>
      <c r="C216" s="256"/>
      <c r="D216" s="256"/>
      <c r="E216" s="256"/>
      <c r="F216" s="279">
        <v>3</v>
      </c>
      <c r="G216" s="317"/>
      <c r="H216" s="308" t="s">
        <v>446</v>
      </c>
      <c r="I216" s="308"/>
      <c r="J216" s="308"/>
      <c r="K216" s="323"/>
    </row>
    <row r="217" s="1" customFormat="1" ht="15" customHeight="1">
      <c r="B217" s="322"/>
      <c r="C217" s="256"/>
      <c r="D217" s="256"/>
      <c r="E217" s="256"/>
      <c r="F217" s="279">
        <v>4</v>
      </c>
      <c r="G217" s="317"/>
      <c r="H217" s="308" t="s">
        <v>447</v>
      </c>
      <c r="I217" s="308"/>
      <c r="J217" s="308"/>
      <c r="K217" s="323"/>
    </row>
    <row r="218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2023-08-29T12:12:26Z</dcterms:created>
  <dcterms:modified xsi:type="dcterms:W3CDTF">2023-08-29T12:12:27Z</dcterms:modified>
</cp:coreProperties>
</file>