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625" tabRatio="931" activeTab="5"/>
  </bookViews>
  <sheets>
    <sheet name="Rekapitulace" sheetId="1" r:id="rId1"/>
    <sheet name="VYT" sheetId="2" r:id="rId2"/>
    <sheet name="ZP" sheetId="3" r:id="rId3"/>
    <sheet name="MaR" sheetId="4" r:id="rId4"/>
    <sheet name="ST" sheetId="5" r:id="rId5"/>
    <sheet name="VZT" sheetId="6" r:id="rId6"/>
    <sheet name="Ven." sheetId="7" r:id="rId7"/>
  </sheets>
  <definedNames>
    <definedName name="_xlnm.Print_Titles" localSheetId="3">'MaR'!$1:$5</definedName>
    <definedName name="_xlnm.Print_Titles" localSheetId="0">'Rekapitulace'!$1:$4</definedName>
    <definedName name="_xlnm.Print_Titles" localSheetId="4">'ST'!$1:$5</definedName>
    <definedName name="_xlnm.Print_Titles" localSheetId="1">'VYT'!$1:$5</definedName>
    <definedName name="_xlnm.Print_Titles" localSheetId="2">'ZP'!$1:$5</definedName>
    <definedName name="_xlnm.Print_Area" localSheetId="3">'MaR'!$A$1:$G$52</definedName>
    <definedName name="_xlnm.Print_Area" localSheetId="0">'Rekapitulace'!$A$1:$C$26</definedName>
    <definedName name="_xlnm.Print_Area" localSheetId="1">'VYT'!$A$1:$G$150</definedName>
    <definedName name="_xlnm.Print_Area" localSheetId="2">'ZP'!$A$1:$G$70</definedName>
    <definedName name="Potrubí">#REF!</definedName>
    <definedName name="Potrubí__ocelové">#REF!</definedName>
    <definedName name="Potrubí__Pozinkované">#REF!</definedName>
  </definedNames>
  <calcPr fullCalcOnLoad="1"/>
</workbook>
</file>

<file path=xl/sharedStrings.xml><?xml version="1.0" encoding="utf-8"?>
<sst xmlns="http://schemas.openxmlformats.org/spreadsheetml/2006/main" count="959" uniqueCount="452">
  <si>
    <t>Revizní zpráva</t>
  </si>
  <si>
    <t>m</t>
  </si>
  <si>
    <t>Položka</t>
  </si>
  <si>
    <t>Název</t>
  </si>
  <si>
    <t>Mn.</t>
  </si>
  <si>
    <t>MJ</t>
  </si>
  <si>
    <t>D+M</t>
  </si>
  <si>
    <t>Cena celkem</t>
  </si>
  <si>
    <t>R E K A P I T U L A C E</t>
  </si>
  <si>
    <t xml:space="preserve">Celkem Kč </t>
  </si>
  <si>
    <t>Jedn.cena</t>
  </si>
  <si>
    <t>kpl</t>
  </si>
  <si>
    <t>Cena celkem Kč bez DPH</t>
  </si>
  <si>
    <t>01.010.000</t>
  </si>
  <si>
    <t>01.000.000</t>
  </si>
  <si>
    <t>01.010.001</t>
  </si>
  <si>
    <t>01.010.002</t>
  </si>
  <si>
    <t>01.010.003</t>
  </si>
  <si>
    <t>01.010.004</t>
  </si>
  <si>
    <t>01.010.005</t>
  </si>
  <si>
    <t>01.010.006</t>
  </si>
  <si>
    <t>01.010.007</t>
  </si>
  <si>
    <t>01.010.008</t>
  </si>
  <si>
    <t>01.010.009</t>
  </si>
  <si>
    <t>01.040.000</t>
  </si>
  <si>
    <t>01.050.000</t>
  </si>
  <si>
    <t>01.050.001</t>
  </si>
  <si>
    <t>01.050.002</t>
  </si>
  <si>
    <t>01.050.003</t>
  </si>
  <si>
    <t>01.050.004</t>
  </si>
  <si>
    <t>01.050.005</t>
  </si>
  <si>
    <t>01.050.006</t>
  </si>
  <si>
    <t>01.050.007</t>
  </si>
  <si>
    <t>01.060.000</t>
  </si>
  <si>
    <t>01.060.002</t>
  </si>
  <si>
    <t>01.060.003</t>
  </si>
  <si>
    <t>01.060.004</t>
  </si>
  <si>
    <t>01.070.000</t>
  </si>
  <si>
    <t>01.070.001</t>
  </si>
  <si>
    <t>01.070.002</t>
  </si>
  <si>
    <t>01.070.003</t>
  </si>
  <si>
    <t>01.070.004</t>
  </si>
  <si>
    <t>01.070.005</t>
  </si>
  <si>
    <t>01.070.006</t>
  </si>
  <si>
    <t>01.070.007</t>
  </si>
  <si>
    <t>01.070.008</t>
  </si>
  <si>
    <t>01.080.000</t>
  </si>
  <si>
    <t>02.000.000</t>
  </si>
  <si>
    <t>02.010.000</t>
  </si>
  <si>
    <t>02.010.002</t>
  </si>
  <si>
    <t>02.010.003</t>
  </si>
  <si>
    <t>02.010.004</t>
  </si>
  <si>
    <t>02.020.000</t>
  </si>
  <si>
    <t>02.020.001</t>
  </si>
  <si>
    <t>02.020.002</t>
  </si>
  <si>
    <t>02.030.000</t>
  </si>
  <si>
    <t>02.040.000</t>
  </si>
  <si>
    <t>02.040.001</t>
  </si>
  <si>
    <t>02.040.002</t>
  </si>
  <si>
    <t>03.000.000</t>
  </si>
  <si>
    <t>04.000.000</t>
  </si>
  <si>
    <t>01.020.000</t>
  </si>
  <si>
    <t>01.020.002</t>
  </si>
  <si>
    <t>01.010.010</t>
  </si>
  <si>
    <t>01.010.011</t>
  </si>
  <si>
    <t>01.010.012</t>
  </si>
  <si>
    <t>01.010.013</t>
  </si>
  <si>
    <t>01.010.015</t>
  </si>
  <si>
    <t>01.010.016</t>
  </si>
  <si>
    <t>01.010.017</t>
  </si>
  <si>
    <t>01.010.020</t>
  </si>
  <si>
    <t>01.010.021</t>
  </si>
  <si>
    <t>01.010.022</t>
  </si>
  <si>
    <t>01.010.023</t>
  </si>
  <si>
    <t>Doprava revizního technika</t>
  </si>
  <si>
    <t>ks</t>
  </si>
  <si>
    <t>Ostatní</t>
  </si>
  <si>
    <t>Zaškolení obsluhy</t>
  </si>
  <si>
    <t>Uvedení do provozu</t>
  </si>
  <si>
    <t>Potrubí</t>
  </si>
  <si>
    <t>Vytápění a zdravotechnika</t>
  </si>
  <si>
    <t>Vytápění - zařízení a armatury</t>
  </si>
  <si>
    <t>Doprava servisního technika výrobce kotle</t>
  </si>
  <si>
    <t>Uvedení kotlů do provozu, včetně nastavení zařízení</t>
  </si>
  <si>
    <t>Napojení odvodu kondenzátu</t>
  </si>
  <si>
    <t>Napojení odvodu od pojistného ventilu</t>
  </si>
  <si>
    <t>Demontáž stávající komínové vložky</t>
  </si>
  <si>
    <t>Odvoz a ekologická likvidace demonovaného materiálu</t>
  </si>
  <si>
    <t>Revize komínu</t>
  </si>
  <si>
    <t>Doplňovací automat s integrovanou funkcí oddělovače systémů</t>
  </si>
  <si>
    <t>Připojovací šroubení</t>
  </si>
  <si>
    <t>Těsnění závitového spoje</t>
  </si>
  <si>
    <t>Vytápění - potrubí uhlíková ocel</t>
  </si>
  <si>
    <t>bm</t>
  </si>
  <si>
    <t>DN50</t>
  </si>
  <si>
    <t>Technické plyny pro svařování, pomocný materiál</t>
  </si>
  <si>
    <t>Vytápění - tepelné izolace a nátěry potrubí</t>
  </si>
  <si>
    <t>Vinutá potrubní pouzdra z minerálního vlákna, kašírovaná vyztuženou hliníkovou folií, podélný spoj opatřen přelepem</t>
  </si>
  <si>
    <t>Pomocný montážní materiál</t>
  </si>
  <si>
    <t>Vodovod</t>
  </si>
  <si>
    <t>Trubky PPR Jt 1,6 izolace pěnový PE tl. 20 mm na hliníkové fólii s mřížkou ze skelného vlákna (povrch. úprava Al folie), včetně tvarovek a uchycení tepelné izolace</t>
  </si>
  <si>
    <t>Kulový kohout závitový pochromovaný - páka DN15</t>
  </si>
  <si>
    <t>Vypouštěcí kohout DN 1/2"</t>
  </si>
  <si>
    <t>Pomocný materiál</t>
  </si>
  <si>
    <t>Kanalizace</t>
  </si>
  <si>
    <t xml:space="preserve">TRUBKY odpadní hrdlové včetně tvarovek a uchycení </t>
  </si>
  <si>
    <t>Pomocný materiál - brusný, řezný, mazivo</t>
  </si>
  <si>
    <t>Vypuštění stávajícího otopného systému</t>
  </si>
  <si>
    <t>Odvoz a návoz strojní mechanizace</t>
  </si>
  <si>
    <t>Demontáž rozvodů, včetně armatur</t>
  </si>
  <si>
    <t>Odpojení zařízení od systému MaR a elektro napájení, zajištění, včetně dopravy</t>
  </si>
  <si>
    <t>Odvoz demontovaného materiálu a jeho ekologická likvidace</t>
  </si>
  <si>
    <t>01.070.009</t>
  </si>
  <si>
    <t>Úklid pracoviště po demontáži</t>
  </si>
  <si>
    <t>01.070.010</t>
  </si>
  <si>
    <t>Pomocný montážní materiál, ostatní drobný materiál nutný k uvedené zařízení do provozu</t>
  </si>
  <si>
    <t>Napojení nových rozvodů na stávající zaslepené potrubí</t>
  </si>
  <si>
    <t>01.070.012</t>
  </si>
  <si>
    <t>01.070.013</t>
  </si>
  <si>
    <t>Proplach systému po montáži</t>
  </si>
  <si>
    <t>01.070.014</t>
  </si>
  <si>
    <t xml:space="preserve">Napuštění systému </t>
  </si>
  <si>
    <t>01.070.015</t>
  </si>
  <si>
    <t>01.070.016</t>
  </si>
  <si>
    <t>01.070.017</t>
  </si>
  <si>
    <t>01.070.018</t>
  </si>
  <si>
    <t>01.070.019</t>
  </si>
  <si>
    <t>01.070.020</t>
  </si>
  <si>
    <t>Doprava zařízení stavby, vykládka a nakládka pomocí zdvihací techniky</t>
  </si>
  <si>
    <t>01.070.021</t>
  </si>
  <si>
    <t>Doprava materiálu</t>
  </si>
  <si>
    <t>Doprava osob</t>
  </si>
  <si>
    <t>01.070.024</t>
  </si>
  <si>
    <t>Přesuny hmot v objektu, vně objekt a v rámci staveniště včetně DMT materiálů</t>
  </si>
  <si>
    <t>01.070.025</t>
  </si>
  <si>
    <t>Úklid pracoviště během montáže a po jejím ukončení</t>
  </si>
  <si>
    <t>01.070.026</t>
  </si>
  <si>
    <t>01.070.027</t>
  </si>
  <si>
    <t>01.070.028</t>
  </si>
  <si>
    <t>Tlaková zkouška otopného systému</t>
  </si>
  <si>
    <t>hod</t>
  </si>
  <si>
    <t>01.070.029</t>
  </si>
  <si>
    <t>Topná a dilatační zkouška</t>
  </si>
  <si>
    <t>Tlaková zkouška vodovodu</t>
  </si>
  <si>
    <t>01.070.030</t>
  </si>
  <si>
    <t>01.070.031</t>
  </si>
  <si>
    <t>01.070.032</t>
  </si>
  <si>
    <t>Štítky a popisy zařízení v trvanlivém a voděodolném provedení</t>
  </si>
  <si>
    <t>01.070.034</t>
  </si>
  <si>
    <t>Popisy směru proudění a druhu média v trvanlivém a voděodolném provedení
Barevné o rozměru 300x50mm</t>
  </si>
  <si>
    <t>Zhotovitel přejímá záruku za dílo v délce 60 měsíců, na elektrické a točivé části 24 měsíců</t>
  </si>
  <si>
    <t>Servis</t>
  </si>
  <si>
    <t>V Y T Á P Ě N Í  A  Z D R A V O T E C H N I K A   R E K A P I T U L A C E</t>
  </si>
  <si>
    <t>Celkem Kč bez DPH</t>
  </si>
  <si>
    <t>Specifikace je zpracována na úrovni TENDR za účelem výběru dodavatele. Účastník výběrového řízení musí nabídnout dílo kompletní v souladu s projektovou dokumentací. Pokud dle jeho mínění dokumentace není v pořádku, tak na tuto skutečnost musí upozornit a vznést námitky již v době nabídkového řízení a chybějící položky doplnit. Dílo musí být předáno kompletní tj. musí být zajištěny všechny potřebné doplňkové práce tj. doprava materiálu, zaregulování systému, zaškolení obsluhy, podpůrné a pomocné konstrukce např. lešení apod.</t>
  </si>
  <si>
    <t>Dokumentace skutečného provedení ve čtyřech paré + jednou digitálně. Dokumentace uložena v šanonech, přehledně uspořádana, včetně seznamů a pořadově očíslovaných položek</t>
  </si>
  <si>
    <t>Zemní plyn</t>
  </si>
  <si>
    <t>Zařízení a armatury</t>
  </si>
  <si>
    <t>Kulový kohout plnoprůtokový s ovládací páčkou, těžká řada, niklovaný, R950 DN 15</t>
  </si>
  <si>
    <t>Tlakoměr ukazovací nerez ocel 304 s bajonetovým kroužkem, 0-4kPa, průměr 100mm</t>
  </si>
  <si>
    <t>Smyčka kondenzační zahnutá přivařovací</t>
  </si>
  <si>
    <t>Tlakoměrový kohout</t>
  </si>
  <si>
    <t>Návarek pro měření tlaku plynu - příprava pro čidlo MaR</t>
  </si>
  <si>
    <t>Potrubí z ocelových bezešvých závitových trubek běžných</t>
  </si>
  <si>
    <t>Nátěry potrubí</t>
  </si>
  <si>
    <t>Dokončení nátěrů po montáži</t>
  </si>
  <si>
    <t>Odstavení stávajícího plynovodu, odplynění a profuk stl. vzduchem</t>
  </si>
  <si>
    <t>Zaslepení odbočky pro stávající kotelnu = zabránění vniknutí nečistot do ponechaného rozvodu</t>
  </si>
  <si>
    <t>Napojení na stávající potrubí</t>
  </si>
  <si>
    <t>Úklid pracoviště, montáže</t>
  </si>
  <si>
    <t>Vystavení výchozí revize a protokolu o uvedení zařízení do provozu</t>
  </si>
  <si>
    <t>Revizní kniha zařízení</t>
  </si>
  <si>
    <t>Tlaková zkouška plynovodu</t>
  </si>
  <si>
    <t>Napuštění systému plynem</t>
  </si>
  <si>
    <t>Odvzdušnění systému</t>
  </si>
  <si>
    <t>Z E M N Í   P L Y N   R E K A P I T U L A C E</t>
  </si>
  <si>
    <t>04.001.000</t>
  </si>
  <si>
    <t>04.001.001</t>
  </si>
  <si>
    <t>04.001.002</t>
  </si>
  <si>
    <t>04.001.003</t>
  </si>
  <si>
    <t>04.001.004</t>
  </si>
  <si>
    <t>04.001.005</t>
  </si>
  <si>
    <t xml:space="preserve"> Kabely, kabelové rozvody</t>
  </si>
  <si>
    <t>CYKY - J 3x1,5</t>
  </si>
  <si>
    <t>CYKY - O 2x1,5</t>
  </si>
  <si>
    <t>Příslušenství kabelového žlabu</t>
  </si>
  <si>
    <t>Elektroinstalační trubka pevná</t>
  </si>
  <si>
    <t>Elektroinstalační trubka ohebná</t>
  </si>
  <si>
    <t xml:space="preserve"> Ostatní</t>
  </si>
  <si>
    <t>Úklid pracoviště</t>
  </si>
  <si>
    <t>Odvoz suti, demontovaného materiálu atd.</t>
  </si>
  <si>
    <t>není v ceně</t>
  </si>
  <si>
    <t>Rekonstrukce kotelny</t>
  </si>
  <si>
    <t>Tlakoměr pr.80mm, 0÷16bar</t>
  </si>
  <si>
    <t>Zaslepení stávajícího potrubí po dobu rekonstrukce</t>
  </si>
  <si>
    <t>02.010.005</t>
  </si>
  <si>
    <t>02.010.006</t>
  </si>
  <si>
    <t>02.010.007</t>
  </si>
  <si>
    <t>02.010.008</t>
  </si>
  <si>
    <t>02.010.009</t>
  </si>
  <si>
    <t>Revize elektro</t>
  </si>
  <si>
    <t>Cena celkem Kč s DPH</t>
  </si>
  <si>
    <t>Stavební část</t>
  </si>
  <si>
    <r>
      <t xml:space="preserve"> </t>
    </r>
    <r>
      <rPr>
        <b/>
        <sz val="11"/>
        <rFont val="Fira Sans"/>
        <family val="2"/>
      </rPr>
      <t>Celkem bez DPH</t>
    </r>
  </si>
  <si>
    <t>Montážní blok s obtokem, nerezové hadice</t>
  </si>
  <si>
    <t>Automatická dopouštěcí armatura DN20</t>
  </si>
  <si>
    <t xml:space="preserve">Seřízení celého systému po rekonstrukci </t>
  </si>
  <si>
    <t>Měření a regulace</t>
  </si>
  <si>
    <t>01.020.001</t>
  </si>
  <si>
    <t>01.040.001</t>
  </si>
  <si>
    <t>01.060.001</t>
  </si>
  <si>
    <t>Zazdívka otvorů pl do 0,0225 m2 ve zdivu nadzákladovém cihlami pálenými tl do 450 mm</t>
  </si>
  <si>
    <t>Zazdívka otvorů pl do 0,25 m2 ve zdivu nadzákladovém cihlami pálenými tl do 450 mm</t>
  </si>
  <si>
    <t>Dozdívka kouřovodu</t>
  </si>
  <si>
    <t>Zakrytí podlah fólií přilepenou lepící páskou</t>
  </si>
  <si>
    <t xml:space="preserve">Přesun hmot ruční pro budovy </t>
  </si>
  <si>
    <t>m2</t>
  </si>
  <si>
    <t>Zazdívka komínu 300/300</t>
  </si>
  <si>
    <t>Demontáž stávajícího rozvodu v kotelně</t>
  </si>
  <si>
    <t>02.020.003</t>
  </si>
  <si>
    <t>02.030.002</t>
  </si>
  <si>
    <t>02.030.003</t>
  </si>
  <si>
    <t>02.040.003</t>
  </si>
  <si>
    <t>02.040.005</t>
  </si>
  <si>
    <t>02.040.006</t>
  </si>
  <si>
    <t>02.040.007</t>
  </si>
  <si>
    <t>02.040.008</t>
  </si>
  <si>
    <t>02.040.009</t>
  </si>
  <si>
    <t>02.040.010</t>
  </si>
  <si>
    <t>02.040.013</t>
  </si>
  <si>
    <t>02.040.014</t>
  </si>
  <si>
    <t>02.040.015</t>
  </si>
  <si>
    <t>02.040.016</t>
  </si>
  <si>
    <t>02.040.017</t>
  </si>
  <si>
    <t>02.040.018</t>
  </si>
  <si>
    <t>02.040.019</t>
  </si>
  <si>
    <t>02.040.020</t>
  </si>
  <si>
    <t>02.040.021</t>
  </si>
  <si>
    <t>02.050.000</t>
  </si>
  <si>
    <t>03.001.000</t>
  </si>
  <si>
    <t>03.001.001</t>
  </si>
  <si>
    <t>03.001.002</t>
  </si>
  <si>
    <t>03.002.000</t>
  </si>
  <si>
    <t>03.002.001</t>
  </si>
  <si>
    <t>03.002.002</t>
  </si>
  <si>
    <t>03.002.003</t>
  </si>
  <si>
    <t>03.002.004</t>
  </si>
  <si>
    <t>03.002.005</t>
  </si>
  <si>
    <t>03.003.000</t>
  </si>
  <si>
    <t>03.003.001</t>
  </si>
  <si>
    <t>03.003.002</t>
  </si>
  <si>
    <t>03.003.003</t>
  </si>
  <si>
    <t>03.003.004</t>
  </si>
  <si>
    <t>03.003.005</t>
  </si>
  <si>
    <t>03.003.006</t>
  </si>
  <si>
    <t>03.003.007</t>
  </si>
  <si>
    <t>03.003.008</t>
  </si>
  <si>
    <t>03.003.010</t>
  </si>
  <si>
    <t>03.003.011</t>
  </si>
  <si>
    <t>03.003.012</t>
  </si>
  <si>
    <t>03.003.013</t>
  </si>
  <si>
    <t>Čerpadlová skupina pod kotel, včetně izolace. Obsahuje oběhové čerpadlo, pojistný ventil 3 bar, plynový kohout, uzavírací kohout vč. teploměrů, zpětnou klapku, manometr, přípojku pro externí expanzní nádobu, napouštěcí kohout</t>
  </si>
  <si>
    <t>Provozní deník</t>
  </si>
  <si>
    <t>Provozní řád</t>
  </si>
  <si>
    <t>Protokol o autorizovaném spuštění kotlů (autorizovanou osobou)</t>
  </si>
  <si>
    <t>Protokol o autorizovaném svařování</t>
  </si>
  <si>
    <t>Tlaková zkouška expanzních nádob</t>
  </si>
  <si>
    <t>Připojení napájení plynového kotle</t>
  </si>
  <si>
    <t>Připojení elektroniky řízení kaskády kotlů</t>
  </si>
  <si>
    <t>Připojení teplotního senzoru vlastní regulace kotle</t>
  </si>
  <si>
    <t>Připojení pohonu klapky kotle</t>
  </si>
  <si>
    <t>Připojení oběhového čerpadla do 1kW</t>
  </si>
  <si>
    <t>Připojení hlavního uzávěru plynu</t>
  </si>
  <si>
    <t>Revizní koleno DN160</t>
  </si>
  <si>
    <t>DN65 tl. 30mm</t>
  </si>
  <si>
    <t>Demontáž stávajícíh kotlů</t>
  </si>
  <si>
    <t>Základní regulace kotle</t>
  </si>
  <si>
    <t>01.010.014</t>
  </si>
  <si>
    <t>01.010.018</t>
  </si>
  <si>
    <t>01.010.019</t>
  </si>
  <si>
    <t>Zhotovení aktuálního rozboru vody - chemický robor vody, fyzikální paramtery a mikrobilogický rozbor vody, včetně odběru  a dopravy</t>
  </si>
  <si>
    <t>01.020.003</t>
  </si>
  <si>
    <t>Kabely, kabelové rozvody</t>
  </si>
  <si>
    <t>Celkem bez DPH</t>
  </si>
  <si>
    <t>Teplotní čidlo do anuloidu</t>
  </si>
  <si>
    <t>Závěsný systém</t>
  </si>
  <si>
    <t>Závěsný systém, jinde neuvedený</t>
  </si>
  <si>
    <t>Zařízení stavby</t>
  </si>
  <si>
    <t>Držák univerzální s páskou</t>
  </si>
  <si>
    <t xml:space="preserve">Závěsný systém </t>
  </si>
  <si>
    <t>Kabelový žlab</t>
  </si>
  <si>
    <t>Zhotovitel přejímá záruku za dílo v délce 60 měsíců</t>
  </si>
  <si>
    <t>01.070.011</t>
  </si>
  <si>
    <t>01.070.022</t>
  </si>
  <si>
    <t>01.070.023</t>
  </si>
  <si>
    <t>01.070.033</t>
  </si>
  <si>
    <t>02.040.011</t>
  </si>
  <si>
    <t>02.040.012</t>
  </si>
  <si>
    <t>02.010.001</t>
  </si>
  <si>
    <t>02.020.004</t>
  </si>
  <si>
    <t>Nástěnný kondenzační kotel, výměník ze slitiny Al-Si, topný výkon: 85 kW (50/30°C), vč. spalinová klapka</t>
  </si>
  <si>
    <t>Montážní rám pro kaskádu dvou plynových nástěnných kondenzačních kotlů.
Instalace "vedle sebe".</t>
  </si>
  <si>
    <t>Kaskádová jednotka pro dva kotle vedle sebe, sběrné potrubí pod kotli výstup/zpátečka, HVDT (min. průtok 10m3/h) - výstup DN65 + vývarky pro odvzdušnění a vypouštění, plynová trubka 2", izolace</t>
  </si>
  <si>
    <t>Základní sada odkouření pro kaskádu dvou kotlů, se spalinovými klapkami, plast</t>
  </si>
  <si>
    <t>Komínová vložka</t>
  </si>
  <si>
    <t>Magnetický Filtr DN15</t>
  </si>
  <si>
    <t>Vodoměr Q=1,5 m3/hod, DN15</t>
  </si>
  <si>
    <t>Demineraližační patrona pro tvrdost 1,67 mmol/l a objem cca 4 m3</t>
  </si>
  <si>
    <t>01.010.024</t>
  </si>
  <si>
    <t>01.010.025</t>
  </si>
  <si>
    <t>01.010.026</t>
  </si>
  <si>
    <t>Expanzní nádoba s menbránou 600 kpa, objem 300 l</t>
  </si>
  <si>
    <t>Kulový kohout se zajištěním expanzní nádoby</t>
  </si>
  <si>
    <t>Měřič elektrické vodivosti</t>
  </si>
  <si>
    <t>01.010.027</t>
  </si>
  <si>
    <t>01.010.028</t>
  </si>
  <si>
    <t>01.010.029</t>
  </si>
  <si>
    <t>01.010.030</t>
  </si>
  <si>
    <t>Nerezová hadice</t>
  </si>
  <si>
    <t>01.010.031</t>
  </si>
  <si>
    <t>01.010.032</t>
  </si>
  <si>
    <t>01.010.033</t>
  </si>
  <si>
    <t>01.010.034</t>
  </si>
  <si>
    <t>01.010.035</t>
  </si>
  <si>
    <t>Kombinovaný rozdělovač sběrač DN 100</t>
  </si>
  <si>
    <t>Elektronické oběhové čerpadlo, L= 220mm, 230V, PN10, Q= 19 m³/hod, H= 12m, DN32</t>
  </si>
  <si>
    <t>Elektronické oběhové čerpadlo, L= 180mm, 230V, PN10, Q= 6 m³/hod, H= 4m, DN25</t>
  </si>
  <si>
    <t>Filtr DN 50</t>
  </si>
  <si>
    <t>Filtr DN 25</t>
  </si>
  <si>
    <t>Mezipřírubová klapka DN 65</t>
  </si>
  <si>
    <t>01.010.036</t>
  </si>
  <si>
    <t>01.010.037</t>
  </si>
  <si>
    <t>01.010.038</t>
  </si>
  <si>
    <t>01.010.039</t>
  </si>
  <si>
    <t>01.010.040</t>
  </si>
  <si>
    <t>01.010.041</t>
  </si>
  <si>
    <t>01.010.042</t>
  </si>
  <si>
    <t>01.010.043</t>
  </si>
  <si>
    <t>Teploměr 0-120 °C</t>
  </si>
  <si>
    <t>Manometr 600 kPa</t>
  </si>
  <si>
    <t>Kulový kohout DN 50</t>
  </si>
  <si>
    <t>Kulový kohout DN 25</t>
  </si>
  <si>
    <t>Kulový kohout DN 32</t>
  </si>
  <si>
    <t>Kulový kohout DN 20</t>
  </si>
  <si>
    <t>Směšovací ventil, Kvs= 16, DN32 + servopohon</t>
  </si>
  <si>
    <t>Směšovací ventil, Kvs= 6,3, DN20 + servopohon</t>
  </si>
  <si>
    <t xml:space="preserve">Zpětný ventil DN50 </t>
  </si>
  <si>
    <t>01.010.044</t>
  </si>
  <si>
    <t>Zpětný ventil DN25</t>
  </si>
  <si>
    <t>Vypouštěcí kohout</t>
  </si>
  <si>
    <t>01.010.045</t>
  </si>
  <si>
    <t xml:space="preserve">Teplotní čidlo </t>
  </si>
  <si>
    <t>Venkovní čidlo teploty</t>
  </si>
  <si>
    <t>01.010.046</t>
  </si>
  <si>
    <t>01.010.047</t>
  </si>
  <si>
    <t>01.010.048</t>
  </si>
  <si>
    <t>Neutralizační zařízení</t>
  </si>
  <si>
    <t>Tvarovky</t>
  </si>
  <si>
    <t>Zpětný ventil DN20</t>
  </si>
  <si>
    <t>PPR 25x2,8 IZ</t>
  </si>
  <si>
    <t>Závěsy</t>
  </si>
  <si>
    <t>02.010.010</t>
  </si>
  <si>
    <t>Elektromagnetický havarijní ventil</t>
  </si>
  <si>
    <t>Antikorozní nátěr 1x základní, 2x vrchní, potrubí DN 50</t>
  </si>
  <si>
    <t>Ekvitermní regulátor RC 310</t>
  </si>
  <si>
    <t>Kaskádový modul pro dva kotle 0-10 V MC400</t>
  </si>
  <si>
    <t>03.001.003</t>
  </si>
  <si>
    <t>Nadřazený systém MaR</t>
  </si>
  <si>
    <t>Oškrábání omítky</t>
  </si>
  <si>
    <t>04.001.007</t>
  </si>
  <si>
    <t>Penetrace</t>
  </si>
  <si>
    <t>04.001.008</t>
  </si>
  <si>
    <t>04.001.009</t>
  </si>
  <si>
    <t>04.001.010</t>
  </si>
  <si>
    <t>Omítka vápenocementová vnitřních prostor</t>
  </si>
  <si>
    <t xml:space="preserve">Výmalba </t>
  </si>
  <si>
    <t>Zaplavení kotelny</t>
  </si>
  <si>
    <t>Detekce koncentrace plynu (CO+CH4)</t>
  </si>
  <si>
    <t>Stop tlačítko</t>
  </si>
  <si>
    <t>03.003.009</t>
  </si>
  <si>
    <t>03.003.014</t>
  </si>
  <si>
    <t>03.003.015</t>
  </si>
  <si>
    <t>Hasicí přístroj CO2</t>
  </si>
  <si>
    <t>Pěnotvorný prostředek</t>
  </si>
  <si>
    <t>Lékarnička</t>
  </si>
  <si>
    <t>Bateriová svítilna</t>
  </si>
  <si>
    <t>04.001.011</t>
  </si>
  <si>
    <t>04.001.012</t>
  </si>
  <si>
    <t>Nátěr zábradlí</t>
  </si>
  <si>
    <t>Chemické čištění podlahy</t>
  </si>
  <si>
    <t>04.001.013</t>
  </si>
  <si>
    <t>01.070.035</t>
  </si>
  <si>
    <t>01.070.036</t>
  </si>
  <si>
    <t>01.070.037</t>
  </si>
  <si>
    <t>Vzduchotechnika</t>
  </si>
  <si>
    <t>05.000.000</t>
  </si>
  <si>
    <t>05.010.001</t>
  </si>
  <si>
    <t>05.010.002</t>
  </si>
  <si>
    <t>05.010.003</t>
  </si>
  <si>
    <t>05.010.004</t>
  </si>
  <si>
    <t>05.010.005</t>
  </si>
  <si>
    <t>05.010.006</t>
  </si>
  <si>
    <t>05.010.007</t>
  </si>
  <si>
    <t>05.010.008</t>
  </si>
  <si>
    <t>05.010.009</t>
  </si>
  <si>
    <t>Radiální ventilátor 500 m3/h, 230 V</t>
  </si>
  <si>
    <t xml:space="preserve">Spiro potrubí DN 150 </t>
  </si>
  <si>
    <t>4hranné potrubí 350x350</t>
  </si>
  <si>
    <t>Mřížka se síťkou</t>
  </si>
  <si>
    <t>Výustka</t>
  </si>
  <si>
    <t>Demontáž stavající VZT</t>
  </si>
  <si>
    <t>Montážní a spotřební materiál</t>
  </si>
  <si>
    <t>Závěsy potrubí</t>
  </si>
  <si>
    <t>Stavební přípomoce</t>
  </si>
  <si>
    <t>Vytápění potrubí z uhlíkové oceli</t>
  </si>
  <si>
    <t>DN65</t>
  </si>
  <si>
    <t>01.020.004</t>
  </si>
  <si>
    <t>DN20</t>
  </si>
  <si>
    <t>Vrtání jádrové</t>
  </si>
  <si>
    <t>04.001.014</t>
  </si>
  <si>
    <t>Termostatická hlavice DX</t>
  </si>
  <si>
    <t>Odvzdušnění otopných těles</t>
  </si>
  <si>
    <t>Vypuštění, napuštění otopných těles</t>
  </si>
  <si>
    <t>Demontáž stavajících ventilů, šroubení, ter. hlavic</t>
  </si>
  <si>
    <t>Přesun hmot</t>
  </si>
  <si>
    <t>Radiátorový ventil přímý 1/2"</t>
  </si>
  <si>
    <t>Regulační šroubení přímé 1/2"</t>
  </si>
  <si>
    <t>Radiátorový ventil přímý 3/8"</t>
  </si>
  <si>
    <t>Regulační šroubení přímé 3/8"</t>
  </si>
  <si>
    <t>DN15</t>
  </si>
  <si>
    <t>01.020.005</t>
  </si>
  <si>
    <t>06.000.000</t>
  </si>
  <si>
    <t>Instalace termostatických ventilů</t>
  </si>
  <si>
    <t>06.000.001</t>
  </si>
  <si>
    <t>06.000.002</t>
  </si>
  <si>
    <t>06.000.003</t>
  </si>
  <si>
    <t>06.000.004</t>
  </si>
  <si>
    <t>06.000.005</t>
  </si>
  <si>
    <t>06.000.006</t>
  </si>
  <si>
    <t>06.000.007</t>
  </si>
  <si>
    <t>06.000.008</t>
  </si>
  <si>
    <t>06.000.009</t>
  </si>
  <si>
    <t>06.000.010</t>
  </si>
  <si>
    <t>IZS Karlova 1700, Varnsdorf</t>
  </si>
  <si>
    <t>03.003.016</t>
  </si>
  <si>
    <t>Demontáže stávajícícho zařízení</t>
  </si>
  <si>
    <t>Odvzdušňovací ventil DN15</t>
  </si>
  <si>
    <t>DN20 tl. 30mm</t>
  </si>
  <si>
    <t>DN15 tl. 30mm</t>
  </si>
  <si>
    <t>01.040.002</t>
  </si>
  <si>
    <t>01.040.003</t>
  </si>
  <si>
    <t>01.040.004</t>
  </si>
</sst>
</file>

<file path=xl/styles.xml><?xml version="1.0" encoding="utf-8"?>
<styleSheet xmlns="http://schemas.openxmlformats.org/spreadsheetml/2006/main">
  <numFmts count="7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dd/mm/yy;@"/>
    <numFmt numFmtId="166" formatCode="#,##0.000"/>
    <numFmt numFmtId="167" formatCode="#,##0.000;\-#,##0.000"/>
    <numFmt numFmtId="168" formatCode="&quot;¥&quot;#,##0;[Red]&quot;¥&quot;\-#,##0"/>
    <numFmt numFmtId="169" formatCode="&quot;¥&quot;#,##0.00;[Red]&quot;¥&quot;\-#,##0.00"/>
    <numFmt numFmtId="170" formatCode="#,##0_ ;[Red]\-#,##0\ "/>
    <numFmt numFmtId="171" formatCode="0_)"/>
    <numFmt numFmtId="172" formatCode="#,##0.00_);\(#,##0.00\)"/>
    <numFmt numFmtId="173" formatCode="0.00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\ &quot;zł&quot;_-;\-* #,##0\ &quot;zł&quot;_-;_-* &quot;-&quot;\ &quot;zł&quot;_-;_-@_-"/>
    <numFmt numFmtId="177" formatCode="_-* #,##0.00\ &quot;zł&quot;_-;\-* #,##0.00\ &quot;zł&quot;_-;_-* &quot;-&quot;??\ &quot;zł&quot;_-;_-@_-"/>
    <numFmt numFmtId="178" formatCode="_([$€]* #,##0.00_);_([$€]* \(#,##0.00\);_([$€]* &quot;-&quot;??_);_(@_)"/>
    <numFmt numFmtId="179" formatCode="#,##0.00\ &quot;DM&quot;;[Red]\-#,##0.00\ &quot;DM&quot;"/>
    <numFmt numFmtId="180" formatCode="_-* #,##0.00\ _z_ł_-;\-* #,##0.00\ _z_ł_-;_-* &quot;-&quot;??\ _z_ł_-;_-@_-"/>
    <numFmt numFmtId="181" formatCode="&quot;$&quot;#,##0_);[Red]\(&quot;$&quot;#,##0\)"/>
    <numFmt numFmtId="182" formatCode="&quot;$&quot;#,##0.00_);[Red]\(&quot;$&quot;#,##0.00\)"/>
    <numFmt numFmtId="183" formatCode="_-* #,##0.00\ _L_E_I_-;\-* #,##0.00\ _L_E_I_-;_-* &quot;-&quot;??\ _L_E_I_-;_-@_-"/>
    <numFmt numFmtId="184" formatCode="_-* #,##0\ &quot;DM&quot;_-;\-* #,##0\ &quot;DM&quot;_-;_-* &quot;-&quot;\ &quot;DM&quot;_-;_-@_-"/>
    <numFmt numFmtId="185" formatCode="_-* #,##0.00\ &quot;DM&quot;_-;\-* #,##0.00\ &quot;DM&quot;_-;_-* &quot;-&quot;??\ &quot;DM&quot;_-;_-@_-"/>
    <numFmt numFmtId="186" formatCode="&quot;P&quot;#,##0.00_);[Red]\(&quot;P&quot;#,##0.00\)"/>
    <numFmt numFmtId="187" formatCode="_(&quot;$&quot;* #,##0.00_);_(&quot;$&quot;* \(#,##0.00\);_(&quot;$&quot;* &quot;-&quot;??_);_(@_)"/>
    <numFmt numFmtId="188" formatCode="_-* #,##0.00\ _F_B_-;\-* #,##0.00\ _F_B_-;_-* &quot;-&quot;??\ _F_B_-;_-@_-"/>
    <numFmt numFmtId="189" formatCode="&quot;¥&quot;\ #,##0;&quot;¥&quot;\ \-#,##0"/>
    <numFmt numFmtId="190" formatCode="_(&quot;$&quot;* #,##0_);_(&quot;$&quot;* \(#,##0\);_(&quot;$&quot;* &quot;-&quot;_);_(@_)"/>
    <numFmt numFmtId="191" formatCode="#,##0;\-#,##0;&quot;-&quot;"/>
    <numFmt numFmtId="192" formatCode="mmmm/dd/yyyy\ h:mm"/>
    <numFmt numFmtId="193" formatCode="mm/dd/yy\ h:mm"/>
    <numFmt numFmtId="194" formatCode="#,##0.00_);[Red]\(#,##0.00\);0.00_)"/>
    <numFmt numFmtId="195" formatCode="#,##0.00_);[Red]\(#,##0.00\);&quot;- &quot;"/>
    <numFmt numFmtId="196" formatCode="#,##0.00_);[Red]\(#,##0.00\);&quot;Nil &quot;"/>
    <numFmt numFmtId="197" formatCode="#,##0.00_);[Red]\(#,##0.00\);"/>
    <numFmt numFmtId="198" formatCode="#,##0_);[Red]\(#,##0\);"/>
    <numFmt numFmtId="199" formatCode="#,##0_);[Red]\(#,##0\);&quot;- &quot;"/>
    <numFmt numFmtId="200" formatCode="#,##0_);[Red]\(#,##0\);&quot;Nil &quot;"/>
    <numFmt numFmtId="201" formatCode="#,##0.00_);\(#,##0.0\)"/>
    <numFmt numFmtId="202" formatCode="&quot;£&quot;#,##0.00_);[Red]\(&quot;£&quot;#,##0.00\);&quot;£&quot;0.00_)"/>
    <numFmt numFmtId="203" formatCode="&quot;£&quot;#,##0.00_);[Red]\(&quot;£&quot;#,##0.00\);&quot;- &quot;"/>
    <numFmt numFmtId="204" formatCode="&quot;£&quot;#,##0.00_);[Red]\(&quot;£&quot;#,##0.00\);&quot;Nil &quot;"/>
    <numFmt numFmtId="205" formatCode="&quot;£&quot;#,##0.00_);[Red]\(&quot;£&quot;#,##0.00\);"/>
    <numFmt numFmtId="206" formatCode="&quot;£&quot;#,##0_);[Red]\(&quot;£&quot;#,##0\);"/>
    <numFmt numFmtId="207" formatCode="&quot;£&quot;#,##0_);[Red]\(&quot;£&quot;#,##0\);&quot;- &quot;"/>
    <numFmt numFmtId="208" formatCode="&quot;£&quot;#,##0_);[Red]\(&quot;£&quot;#,##0\);&quot;Nil &quot;"/>
    <numFmt numFmtId="209" formatCode="_(* #,##0.0000000000_);_(* \(#,##0.0000000000\);_(* &quot;-&quot;??_);_(@_)"/>
    <numFmt numFmtId="210" formatCode="_(* #,##0.00000000000000_);_(* \(#,##0.00000000000000\);_(* &quot;-&quot;??_);_(@_)"/>
    <numFmt numFmtId="211" formatCode=";;;"/>
    <numFmt numFmtId="212" formatCode="&quot;£&quot;#,##0,,&quot;M&quot;_);[Red]\(&quot;£&quot;#,##0,,&quot;M&quot;\);&quot;£&quot;0,,&quot;M&quot;_)"/>
    <numFmt numFmtId="213" formatCode="&quot;£&quot;#,##0.00,,&quot;M&quot;_);[Red]\(&quot;£&quot;#,##0.00,,&quot;M&quot;\);&quot;£&quot;0.00,,&quot;M&quot;_)"/>
    <numFmt numFmtId="214" formatCode="0.00_)"/>
    <numFmt numFmtId="215" formatCode="_-* #,##0.0_-;\-* #,##0.0_-;_-* &quot;-&quot;??_-;_-@_-"/>
    <numFmt numFmtId="216" formatCode="&quot;£&quot;#,##0,&quot;K&quot;_);[Red]\(&quot;£&quot;#,##0,&quot;K&quot;\);&quot;£&quot;0,&quot;K&quot;_)"/>
    <numFmt numFmtId="217" formatCode="&quot;£&quot;#,##0.00,&quot;K&quot;_);[Red]\(&quot;£&quot;#,##0.00,&quot;K&quot;\);&quot;£&quot;0.00,&quot;K&quot;_)"/>
    <numFmt numFmtId="218" formatCode="_-&quot;$&quot;* #,##0_-;\-&quot;$&quot;* #,##0_-;_-&quot;$&quot;* &quot;-&quot;_-;_-@_-"/>
    <numFmt numFmtId="219" formatCode="_-&quot;$&quot;* #,##0.00_-;\-&quot;$&quot;* #,##0.00_-;_-&quot;$&quot;* &quot;-&quot;??_-;_-@_-"/>
    <numFmt numFmtId="220" formatCode="&quot;P&quot;#,##0.00_);\(&quot;P&quot;#,##0.00\)"/>
    <numFmt numFmtId="221" formatCode="&quot;Yes&quot;;&quot;Yes&quot;;&quot;No&quot;"/>
    <numFmt numFmtId="222" formatCode="&quot;True&quot;;&quot;True&quot;;&quot;False&quot;"/>
    <numFmt numFmtId="223" formatCode="&quot;On&quot;;&quot;On&quot;;&quot;Off&quot;"/>
    <numFmt numFmtId="224" formatCode="[$¥€-2]\ #\ ##,000_);[Red]\([$€-2]\ #\ ##,000\)"/>
    <numFmt numFmtId="225" formatCode="#,##0.0"/>
  </numFmts>
  <fonts count="11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 CE"/>
      <family val="0"/>
    </font>
    <font>
      <sz val="10"/>
      <name val="Helv"/>
      <family val="0"/>
    </font>
    <font>
      <sz val="10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name val="ＭＳ Ｐゴシック"/>
      <family val="3"/>
    </font>
    <font>
      <sz val="9"/>
      <name val="Arial CE"/>
      <family val="2"/>
    </font>
    <font>
      <b/>
      <sz val="12"/>
      <name val="Century Gothic"/>
      <family val="2"/>
    </font>
    <font>
      <b/>
      <sz val="14"/>
      <name val="Century Gothic"/>
      <family val="2"/>
    </font>
    <font>
      <sz val="12"/>
      <name val="Century Gothic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11"/>
      <name val="Times New Roman CE"/>
      <family val="1"/>
    </font>
    <font>
      <sz val="7"/>
      <name val="Arial CE"/>
      <family val="2"/>
    </font>
    <font>
      <b/>
      <u val="single"/>
      <sz val="7"/>
      <name val="Arial CE"/>
      <family val="2"/>
    </font>
    <font>
      <b/>
      <sz val="18"/>
      <color indexed="56"/>
      <name val="Cambria"/>
      <family val="1"/>
    </font>
    <font>
      <sz val="8"/>
      <name val="Arial Narrow"/>
      <family val="2"/>
    </font>
    <font>
      <sz val="11"/>
      <color indexed="8"/>
      <name val="Czcionka tekstu podstawowego"/>
      <family val="2"/>
    </font>
    <font>
      <sz val="11"/>
      <name val="?? ?????"/>
      <family val="3"/>
    </font>
    <font>
      <sz val="12"/>
      <name val="Osaka"/>
      <family val="3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name val="–¾’©"/>
      <family val="1"/>
    </font>
    <font>
      <sz val="11"/>
      <color indexed="17"/>
      <name val="Czcionka tekstu podstawowego"/>
      <family val="2"/>
    </font>
    <font>
      <sz val="8"/>
      <name val="明朝"/>
      <family val="1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name val="明朝"/>
      <family val="1"/>
    </font>
    <font>
      <sz val="10"/>
      <name val="MS Sans Serif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0"/>
      <name val="Verdana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2"/>
    </font>
    <font>
      <u val="single"/>
      <sz val="10"/>
      <color indexed="12"/>
      <name val="Arial CE"/>
      <family val="2"/>
    </font>
    <font>
      <sz val="10"/>
      <color indexed="8"/>
      <name val="Arial Narrow"/>
      <family val="2"/>
    </font>
    <font>
      <b/>
      <sz val="12"/>
      <name val="Arial"/>
      <family val="2"/>
    </font>
    <font>
      <sz val="9"/>
      <name val="ÀÞ¯Á"/>
      <family val="3"/>
    </font>
    <font>
      <sz val="11"/>
      <name val="?l?r ?o?S?V?b?N"/>
      <family val="1"/>
    </font>
    <font>
      <b/>
      <sz val="12"/>
      <name val="Arial CE"/>
      <family val="2"/>
    </font>
    <font>
      <sz val="11"/>
      <name val="‚l‚r ‚oƒSƒVƒbƒN"/>
      <family val="1"/>
    </font>
    <font>
      <sz val="10"/>
      <name val="?l?r ??’c"/>
      <family val="3"/>
    </font>
    <font>
      <sz val="10"/>
      <name val="‚l‚r –¾’©"/>
      <family val="3"/>
    </font>
    <font>
      <sz val="10"/>
      <name val="??’c"/>
      <family val="3"/>
    </font>
    <font>
      <sz val="10"/>
      <name val="–¾’©"/>
      <family val="1"/>
    </font>
    <font>
      <sz val="10"/>
      <name val="Arial Narrow"/>
      <family val="2"/>
    </font>
    <font>
      <u val="single"/>
      <sz val="9"/>
      <color indexed="36"/>
      <name val="‚l‚r ƒSƒVƒbƒN"/>
      <family val="3"/>
    </font>
    <font>
      <sz val="11"/>
      <color indexed="22"/>
      <name val="Czcionka tekstu podstawowego"/>
      <family val="2"/>
    </font>
    <font>
      <sz val="11"/>
      <name val="lr oSVbN"/>
      <family val="3"/>
    </font>
    <font>
      <sz val="9"/>
      <name val="‚l‚r ƒSƒVƒbƒN"/>
      <family val="3"/>
    </font>
    <font>
      <sz val="10"/>
      <name val="Times New Roman"/>
      <family val="1"/>
    </font>
    <font>
      <sz val="1"/>
      <color indexed="8"/>
      <name val="Courier"/>
      <family val="3"/>
    </font>
    <font>
      <sz val="10"/>
      <name val="Courier New"/>
      <family val="3"/>
    </font>
    <font>
      <u val="single"/>
      <sz val="9"/>
      <color indexed="12"/>
      <name val="‚l‚r ƒSƒVƒbƒN"/>
      <family val="3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b/>
      <sz val="11"/>
      <color indexed="22"/>
      <name val="Czcionka tekstu podstawowego"/>
      <family val="2"/>
    </font>
    <font>
      <sz val="10"/>
      <name val="¾©"/>
      <family val="3"/>
    </font>
    <font>
      <b/>
      <i/>
      <sz val="16"/>
      <name val="Helv"/>
      <family val="2"/>
    </font>
    <font>
      <b/>
      <sz val="18"/>
      <color indexed="62"/>
      <name val="Cambria"/>
      <family val="1"/>
    </font>
    <font>
      <b/>
      <i/>
      <sz val="10"/>
      <name val="Times New Roman"/>
      <family val="1"/>
    </font>
    <font>
      <sz val="10"/>
      <name val="lr ¾©"/>
      <family val="3"/>
    </font>
    <font>
      <sz val="14"/>
      <name val="ＭＳ 明朝"/>
      <family val="1"/>
    </font>
    <font>
      <sz val="10"/>
      <name val="明朝"/>
      <family val="1"/>
    </font>
    <font>
      <sz val="11"/>
      <name val="Fira Sans"/>
      <family val="2"/>
    </font>
    <font>
      <b/>
      <sz val="11"/>
      <name val="Fira Sans"/>
      <family val="2"/>
    </font>
    <font>
      <i/>
      <sz val="11"/>
      <name val="Fira Sans"/>
      <family val="2"/>
    </font>
    <font>
      <b/>
      <i/>
      <sz val="11"/>
      <name val="Fira Sans"/>
      <family val="2"/>
    </font>
    <font>
      <u val="single"/>
      <sz val="10"/>
      <color indexed="12"/>
      <name val="Arial"/>
      <family val="2"/>
    </font>
    <font>
      <sz val="18"/>
      <color indexed="56"/>
      <name val="Cambria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theme="1"/>
      <name val="Czcionka tekstu podstawowego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7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double"/>
    </border>
    <border>
      <left/>
      <right/>
      <top style="thin">
        <color indexed="8"/>
      </top>
      <bottom style="double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 style="hair"/>
      <right/>
      <top style="hair"/>
      <bottom style="hair"/>
    </border>
    <border>
      <left style="thick"/>
      <right/>
      <top/>
      <bottom style="thick"/>
    </border>
    <border>
      <left/>
      <right style="thin"/>
      <top style="thin"/>
      <bottom style="hair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 style="medium"/>
    </border>
    <border>
      <left/>
      <right/>
      <top/>
      <bottom style="thick">
        <color indexed="49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/>
      <right/>
      <top/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/>
      <bottom style="thin"/>
    </border>
    <border>
      <left/>
      <right/>
      <top style="thin">
        <color indexed="49"/>
      </top>
      <bottom style="double">
        <color indexed="49"/>
      </bottom>
    </border>
    <border>
      <left style="thin"/>
      <right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medium"/>
      <right style="medium"/>
      <top style="medium"/>
      <bottom style="medium"/>
    </border>
  </borders>
  <cellStyleXfs count="150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8" fontId="6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6" fontId="21" fillId="0" borderId="0" applyFont="0" applyFill="0" applyBorder="0" applyAlignment="0" applyProtection="0"/>
    <xf numFmtId="0" fontId="0" fillId="0" borderId="0">
      <alignment/>
      <protection/>
    </xf>
    <xf numFmtId="179" fontId="34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5" fillId="0" borderId="0">
      <alignment/>
      <protection/>
    </xf>
    <xf numFmtId="40" fontId="61" fillId="0" borderId="0" applyFont="0" applyFill="0" applyBorder="0" applyAlignment="0" applyProtection="0"/>
    <xf numFmtId="38" fontId="61" fillId="0" borderId="0" applyFont="0" applyFill="0" applyBorder="0" applyAlignment="0" applyProtection="0"/>
    <xf numFmtId="0" fontId="61" fillId="0" borderId="0">
      <alignment/>
      <protection/>
    </xf>
    <xf numFmtId="0" fontId="0" fillId="0" borderId="0">
      <alignment/>
      <protection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22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3" fontId="23" fillId="2" borderId="1">
      <alignment/>
      <protection/>
    </xf>
    <xf numFmtId="173" fontId="23" fillId="3" borderId="2">
      <alignment/>
      <protection/>
    </xf>
    <xf numFmtId="173" fontId="23" fillId="3" borderId="2">
      <alignment/>
      <protection/>
    </xf>
    <xf numFmtId="173" fontId="23" fillId="3" borderId="2">
      <alignment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4" borderId="3">
      <alignment horizontal="center"/>
      <protection/>
    </xf>
    <xf numFmtId="0" fontId="0" fillId="4" borderId="3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0" fillId="5" borderId="4">
      <alignment horizontal="center"/>
      <protection/>
    </xf>
    <xf numFmtId="0" fontId="62" fillId="0" borderId="0" applyProtection="0">
      <alignment/>
    </xf>
    <xf numFmtId="0" fontId="4" fillId="0" borderId="0">
      <alignment/>
      <protection/>
    </xf>
    <xf numFmtId="49" fontId="0" fillId="6" borderId="0">
      <alignment/>
      <protection/>
    </xf>
    <xf numFmtId="49" fontId="0" fillId="6" borderId="0">
      <alignment/>
      <protection/>
    </xf>
    <xf numFmtId="49" fontId="0" fillId="7" borderId="0">
      <alignment/>
      <protection/>
    </xf>
    <xf numFmtId="49" fontId="0" fillId="7" borderId="0">
      <alignment/>
      <protection/>
    </xf>
    <xf numFmtId="49" fontId="0" fillId="7" borderId="0">
      <alignment/>
      <protection/>
    </xf>
    <xf numFmtId="0" fontId="4" fillId="0" borderId="0">
      <alignment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4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3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49" fontId="25" fillId="0" borderId="0">
      <alignment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0" fontId="25" fillId="0" borderId="0">
      <alignment vertical="top"/>
      <protection/>
    </xf>
    <xf numFmtId="167" fontId="25" fillId="0" borderId="0">
      <alignment wrapText="1"/>
      <protection/>
    </xf>
    <xf numFmtId="167" fontId="25" fillId="0" borderId="0">
      <alignment wrapText="1"/>
      <protection/>
    </xf>
    <xf numFmtId="167" fontId="25" fillId="0" borderId="0">
      <alignment wrapText="1"/>
      <protection/>
    </xf>
    <xf numFmtId="49" fontId="25" fillId="0" borderId="0">
      <alignment horizontal="right"/>
      <protection/>
    </xf>
    <xf numFmtId="49" fontId="25" fillId="0" borderId="0">
      <alignment horizontal="right"/>
      <protection/>
    </xf>
    <xf numFmtId="49" fontId="25" fillId="0" borderId="0">
      <alignment horizontal="right"/>
      <protection/>
    </xf>
    <xf numFmtId="173" fontId="23" fillId="8" borderId="5">
      <alignment/>
      <protection/>
    </xf>
    <xf numFmtId="173" fontId="23" fillId="9" borderId="6">
      <alignment/>
      <protection/>
    </xf>
    <xf numFmtId="173" fontId="23" fillId="9" borderId="6">
      <alignment/>
      <protection/>
    </xf>
    <xf numFmtId="173" fontId="23" fillId="9" borderId="6">
      <alignment/>
      <protection/>
    </xf>
    <xf numFmtId="0" fontId="22" fillId="0" borderId="0" applyProtection="0">
      <alignment/>
    </xf>
    <xf numFmtId="169" fontId="61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182" fontId="61" fillId="0" borderId="0" applyFont="0" applyFill="0" applyBorder="0" applyAlignment="0" applyProtection="0"/>
    <xf numFmtId="182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64" fillId="0" borderId="0" applyFont="0" applyFill="0" applyBorder="0" applyAlignment="0" applyProtection="0"/>
    <xf numFmtId="169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181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9" fontId="61" fillId="0" borderId="0" applyFont="0" applyFill="0" applyBorder="0" applyAlignment="0" applyProtection="0"/>
    <xf numFmtId="169" fontId="63" fillId="0" borderId="0" applyFont="0" applyFill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69" fontId="61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181" fontId="61" fillId="0" borderId="0" applyFont="0" applyFill="0" applyBorder="0" applyAlignment="0" applyProtection="0"/>
    <xf numFmtId="181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64" fillId="0" borderId="0" applyFont="0" applyFill="0" applyBorder="0" applyAlignment="0" applyProtection="0"/>
    <xf numFmtId="168" fontId="6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61" fillId="0" borderId="0" applyFont="0" applyFill="0" applyBorder="0" applyAlignment="0" applyProtection="0"/>
    <xf numFmtId="0" fontId="63" fillId="0" borderId="0" applyFont="0" applyFill="0" applyBorder="0" applyAlignment="0" applyProtection="0"/>
    <xf numFmtId="170" fontId="61" fillId="0" borderId="0" applyFont="0" applyFill="0" applyBorder="0" applyAlignment="0" applyProtection="0"/>
    <xf numFmtId="170" fontId="63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168" fontId="63" fillId="0" borderId="0" applyFont="0" applyFill="0" applyBorder="0" applyAlignment="0" applyProtection="0"/>
    <xf numFmtId="190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168" fontId="61" fillId="0" borderId="0" applyFont="0" applyFill="0" applyBorder="0" applyAlignment="0" applyProtection="0"/>
    <xf numFmtId="0" fontId="66" fillId="0" borderId="7">
      <alignment horizontal="center"/>
      <protection/>
    </xf>
    <xf numFmtId="0" fontId="67" fillId="0" borderId="7">
      <alignment horizontal="center"/>
      <protection/>
    </xf>
    <xf numFmtId="0" fontId="68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5" fillId="0" borderId="0">
      <alignment/>
      <protection/>
    </xf>
    <xf numFmtId="0" fontId="65" fillId="0" borderId="0">
      <alignment/>
      <protection/>
    </xf>
    <xf numFmtId="0" fontId="35" fillId="0" borderId="0">
      <alignment/>
      <protection/>
    </xf>
    <xf numFmtId="0" fontId="68" fillId="0" borderId="0">
      <alignment/>
      <protection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69" fontId="71" fillId="0" borderId="0" applyFont="0" applyFill="0" applyBorder="0" applyAlignment="0" applyProtection="0"/>
    <xf numFmtId="168" fontId="71" fillId="0" borderId="0" applyFont="0" applyFill="0" applyBorder="0" applyAlignment="0" applyProtection="0"/>
    <xf numFmtId="211" fontId="83" fillId="0" borderId="7">
      <alignment horizontal="center"/>
      <protection/>
    </xf>
    <xf numFmtId="0" fontId="87" fillId="0" borderId="0">
      <alignment/>
      <protection/>
    </xf>
    <xf numFmtId="1" fontId="26" fillId="8" borderId="3" applyNumberFormat="0" applyFill="0" applyBorder="0" applyAlignment="0" applyProtection="0"/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3" applyProtection="0">
      <alignment vertical="center"/>
    </xf>
    <xf numFmtId="170" fontId="26" fillId="0" borderId="0" applyFill="0" applyBorder="0" applyAlignment="0" applyProtection="0"/>
    <xf numFmtId="170" fontId="26" fillId="0" borderId="0" applyFill="0" applyBorder="0" applyAlignment="0" applyProtection="0"/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3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4" applyProtection="0">
      <alignment vertical="center"/>
    </xf>
    <xf numFmtId="0" fontId="27" fillId="0" borderId="3" applyProtection="0">
      <alignment vertical="center"/>
    </xf>
    <xf numFmtId="0" fontId="97" fillId="10" borderId="0" applyNumberFormat="0" applyBorder="0" applyAlignment="0" applyProtection="0"/>
    <xf numFmtId="0" fontId="97" fillId="11" borderId="0" applyNumberFormat="0" applyBorder="0" applyAlignment="0" applyProtection="0"/>
    <xf numFmtId="0" fontId="97" fillId="12" borderId="0" applyNumberFormat="0" applyBorder="0" applyAlignment="0" applyProtection="0"/>
    <xf numFmtId="0" fontId="97" fillId="13" borderId="0" applyNumberFormat="0" applyBorder="0" applyAlignment="0" applyProtection="0"/>
    <xf numFmtId="0" fontId="97" fillId="14" borderId="0" applyNumberFormat="0" applyBorder="0" applyAlignment="0" applyProtection="0"/>
    <xf numFmtId="0" fontId="97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2" borderId="0" applyNumberFormat="0" applyBorder="0" applyAlignment="0" applyProtection="0"/>
    <xf numFmtId="0" fontId="33" fillId="25" borderId="0" applyNumberFormat="0" applyBorder="0" applyAlignment="0" applyProtection="0"/>
    <xf numFmtId="0" fontId="33" fillId="2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33" fillId="21" borderId="0" applyNumberFormat="0" applyBorder="0" applyAlignment="0" applyProtection="0"/>
    <xf numFmtId="0" fontId="97" fillId="26" borderId="0" applyNumberFormat="0" applyBorder="0" applyAlignment="0" applyProtection="0"/>
    <xf numFmtId="0" fontId="97" fillId="27" borderId="0" applyNumberFormat="0" applyBorder="0" applyAlignment="0" applyProtection="0"/>
    <xf numFmtId="0" fontId="97" fillId="28" borderId="0" applyNumberFormat="0" applyBorder="0" applyAlignment="0" applyProtection="0"/>
    <xf numFmtId="0" fontId="97" fillId="29" borderId="0" applyNumberFormat="0" applyBorder="0" applyAlignment="0" applyProtection="0"/>
    <xf numFmtId="0" fontId="97" fillId="30" borderId="0" applyNumberFormat="0" applyBorder="0" applyAlignment="0" applyProtection="0"/>
    <xf numFmtId="0" fontId="97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19" borderId="0" applyNumberFormat="0" applyBorder="0" applyAlignment="0" applyProtection="0"/>
    <xf numFmtId="0" fontId="1" fillId="32" borderId="0" applyNumberFormat="0" applyBorder="0" applyAlignment="0" applyProtection="0"/>
    <xf numFmtId="0" fontId="1" fillId="35" borderId="0" applyNumberFormat="0" applyBorder="0" applyAlignment="0" applyProtection="0"/>
    <xf numFmtId="0" fontId="33" fillId="5" borderId="0" applyNumberFormat="0" applyBorder="0" applyAlignment="0" applyProtection="0"/>
    <xf numFmtId="0" fontId="33" fillId="36" borderId="0" applyNumberFormat="0" applyBorder="0" applyAlignment="0" applyProtection="0"/>
    <xf numFmtId="0" fontId="33" fillId="9" borderId="0" applyNumberFormat="0" applyBorder="0" applyAlignment="0" applyProtection="0"/>
    <xf numFmtId="0" fontId="33" fillId="5" borderId="0" applyNumberFormat="0" applyBorder="0" applyAlignment="0" applyProtection="0"/>
    <xf numFmtId="0" fontId="33" fillId="37" borderId="0" applyNumberFormat="0" applyBorder="0" applyAlignment="0" applyProtection="0"/>
    <xf numFmtId="0" fontId="33" fillId="23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3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3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2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33" fillId="35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42" borderId="0" applyNumberFormat="0" applyBorder="0" applyAlignment="0" applyProtection="0"/>
    <xf numFmtId="0" fontId="97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33" borderId="0" applyNumberFormat="0" applyBorder="0" applyAlignment="0" applyProtection="0"/>
    <xf numFmtId="0" fontId="6" fillId="34" borderId="0" applyNumberFormat="0" applyBorder="0" applyAlignment="0" applyProtection="0"/>
    <xf numFmtId="0" fontId="6" fillId="45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36" borderId="0" applyNumberFormat="0" applyBorder="0" applyAlignment="0" applyProtection="0"/>
    <xf numFmtId="0" fontId="70" fillId="9" borderId="0" applyNumberFormat="0" applyBorder="0" applyAlignment="0" applyProtection="0"/>
    <xf numFmtId="0" fontId="70" fillId="5" borderId="0" applyNumberFormat="0" applyBorder="0" applyAlignment="0" applyProtection="0"/>
    <xf numFmtId="0" fontId="70" fillId="48" borderId="0" applyNumberFormat="0" applyBorder="0" applyAlignment="0" applyProtection="0"/>
    <xf numFmtId="0" fontId="70" fillId="2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34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70" fillId="48" borderId="0" applyNumberFormat="0" applyBorder="0" applyAlignment="0" applyProtection="0"/>
    <xf numFmtId="0" fontId="70" fillId="49" borderId="0" applyNumberFormat="0" applyBorder="0" applyAlignment="0" applyProtection="0"/>
    <xf numFmtId="0" fontId="70" fillId="50" borderId="0" applyNumberFormat="0" applyBorder="0" applyAlignment="0" applyProtection="0"/>
    <xf numFmtId="0" fontId="70" fillId="51" borderId="0" applyNumberFormat="0" applyBorder="0" applyAlignment="0" applyProtection="0"/>
    <xf numFmtId="0" fontId="70" fillId="48" borderId="0" applyNumberFormat="0" applyBorder="0" applyAlignment="0" applyProtection="0"/>
    <xf numFmtId="0" fontId="70" fillId="52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3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4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5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5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36" fillId="56" borderId="0" applyNumberFormat="0" applyBorder="0" applyAlignment="0" applyProtection="0"/>
    <xf numFmtId="0" fontId="72" fillId="0" borderId="8" applyFont="0" applyFill="0" applyBorder="0" applyAlignment="0" applyProtection="0"/>
    <xf numFmtId="0" fontId="55" fillId="57" borderId="0" applyNumberFormat="0" applyBorder="0" applyAlignment="0" applyProtection="0"/>
    <xf numFmtId="171" fontId="28" fillId="0" borderId="0">
      <alignment/>
      <protection/>
    </xf>
    <xf numFmtId="0" fontId="45" fillId="0" borderId="9" applyNumberFormat="0" applyFill="0" applyAlignment="0" applyProtection="0"/>
    <xf numFmtId="3" fontId="27" fillId="0" borderId="10">
      <alignment horizontal="left" vertical="center"/>
      <protection/>
    </xf>
    <xf numFmtId="191" fontId="56" fillId="0" borderId="0" applyFill="0" applyBorder="0" applyAlignment="0">
      <protection/>
    </xf>
    <xf numFmtId="192" fontId="21" fillId="0" borderId="0" applyFill="0" applyBorder="0" applyAlignment="0">
      <protection/>
    </xf>
    <xf numFmtId="193" fontId="21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93" fontId="21" fillId="0" borderId="0" applyFill="0" applyBorder="0" applyAlignment="0">
      <protection/>
    </xf>
    <xf numFmtId="0" fontId="0" fillId="0" borderId="0" applyFill="0" applyBorder="0" applyAlignment="0">
      <protection/>
    </xf>
    <xf numFmtId="192" fontId="21" fillId="0" borderId="0" applyFill="0" applyBorder="0" applyAlignment="0">
      <protection/>
    </xf>
    <xf numFmtId="0" fontId="51" fillId="22" borderId="11" applyNumberFormat="0" applyAlignment="0" applyProtection="0"/>
    <xf numFmtId="166" fontId="29" fillId="0" borderId="3" applyNumberFormat="0" applyBorder="0" applyAlignment="0">
      <protection locked="0"/>
    </xf>
    <xf numFmtId="0" fontId="98" fillId="0" borderId="12" applyNumberFormat="0" applyFill="0" applyAlignment="0" applyProtection="0"/>
    <xf numFmtId="0" fontId="7" fillId="0" borderId="13" applyNumberFormat="0" applyFill="0" applyAlignment="0" applyProtection="0"/>
    <xf numFmtId="194" fontId="73" fillId="0" borderId="0" applyFont="0" applyFill="0" applyBorder="0" applyAlignment="0" applyProtection="0"/>
    <xf numFmtId="195" fontId="73" fillId="0" borderId="0" applyFont="0" applyFill="0" applyBorder="0" applyAlignment="0" applyProtection="0"/>
    <xf numFmtId="196" fontId="73" fillId="0" borderId="0" applyFont="0" applyFill="0" applyBorder="0" applyAlignment="0" applyProtection="0"/>
    <xf numFmtId="194" fontId="73" fillId="0" borderId="0" applyFont="0" applyFill="0" applyBorder="0" applyAlignment="0" applyProtection="0"/>
    <xf numFmtId="197" fontId="73" fillId="0" borderId="0" applyFont="0" applyFill="0" applyBorder="0" applyAlignment="0" applyProtection="0"/>
    <xf numFmtId="198" fontId="73" fillId="0" borderId="0" applyFont="0" applyFill="0" applyBorder="0" applyAlignment="0" applyProtection="0"/>
    <xf numFmtId="0" fontId="5" fillId="0" borderId="0" applyFont="0" applyFill="0" applyBorder="0" applyAlignment="0" applyProtection="0"/>
    <xf numFmtId="193" fontId="21" fillId="0" borderId="0" applyFont="0" applyFill="0" applyBorder="0" applyAlignment="0" applyProtection="0"/>
    <xf numFmtId="199" fontId="73" fillId="0" borderId="0" applyFont="0" applyFill="0" applyBorder="0" applyAlignment="0" applyProtection="0"/>
    <xf numFmtId="200" fontId="73" fillId="0" borderId="0" applyFont="0" applyFill="0" applyBorder="0" applyAlignment="0" applyProtection="0"/>
    <xf numFmtId="0" fontId="5" fillId="0" borderId="0" applyFont="0" applyFill="0" applyBorder="0" applyAlignment="0" applyProtection="0"/>
    <xf numFmtId="201" fontId="0" fillId="0" borderId="0">
      <alignment/>
      <protection locked="0"/>
    </xf>
    <xf numFmtId="202" fontId="73" fillId="0" borderId="0" applyFont="0" applyFill="0" applyBorder="0" applyAlignment="0" applyProtection="0"/>
    <xf numFmtId="203" fontId="73" fillId="0" borderId="0" applyFont="0" applyFill="0" applyBorder="0" applyAlignment="0" applyProtection="0"/>
    <xf numFmtId="204" fontId="73" fillId="0" borderId="0" applyFont="0" applyFill="0" applyBorder="0" applyAlignment="0" applyProtection="0"/>
    <xf numFmtId="202" fontId="73" fillId="0" borderId="0" applyFont="0" applyFill="0" applyBorder="0" applyAlignment="0" applyProtection="0"/>
    <xf numFmtId="205" fontId="73" fillId="0" borderId="0" applyFont="0" applyFill="0" applyBorder="0" applyAlignment="0" applyProtection="0"/>
    <xf numFmtId="206" fontId="73" fillId="0" borderId="0" applyFont="0" applyFill="0" applyBorder="0" applyAlignment="0" applyProtection="0"/>
    <xf numFmtId="176" fontId="5" fillId="0" borderId="0" applyFont="0" applyFill="0" applyBorder="0" applyAlignment="0" applyProtection="0"/>
    <xf numFmtId="192" fontId="21" fillId="0" borderId="0" applyFont="0" applyFill="0" applyBorder="0" applyAlignment="0" applyProtection="0"/>
    <xf numFmtId="207" fontId="73" fillId="0" borderId="0" applyFont="0" applyFill="0" applyBorder="0" applyAlignment="0" applyProtection="0"/>
    <xf numFmtId="208" fontId="73" fillId="0" borderId="0" applyFont="0" applyFill="0" applyBorder="0" applyAlignment="0" applyProtection="0"/>
    <xf numFmtId="177" fontId="5" fillId="0" borderId="0" applyFont="0" applyFill="0" applyBorder="0" applyAlignment="0" applyProtection="0"/>
    <xf numFmtId="209" fontId="0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38" fontId="21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7" fillId="21" borderId="11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38" fillId="4" borderId="14" applyNumberFormat="0" applyAlignment="0" applyProtection="0"/>
    <xf numFmtId="0" fontId="74" fillId="0" borderId="0">
      <alignment/>
      <protection locked="0"/>
    </xf>
    <xf numFmtId="14" fontId="56" fillId="0" borderId="0" applyFill="0" applyBorder="0" applyAlignment="0">
      <protection/>
    </xf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0" fontId="40" fillId="18" borderId="0" applyNumberFormat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80" fontId="58" fillId="0" borderId="0" applyFont="0" applyFill="0" applyBorder="0" applyAlignment="0" applyProtection="0"/>
    <xf numFmtId="180" fontId="0" fillId="0" borderId="0" applyFont="0" applyFill="0" applyBorder="0" applyAlignment="0" applyProtection="0"/>
    <xf numFmtId="193" fontId="21" fillId="0" borderId="0" applyFill="0" applyBorder="0" applyAlignment="0">
      <protection/>
    </xf>
    <xf numFmtId="192" fontId="21" fillId="0" borderId="0" applyFill="0" applyBorder="0" applyAlignment="0">
      <protection/>
    </xf>
    <xf numFmtId="193" fontId="21" fillId="0" borderId="0" applyFill="0" applyBorder="0" applyAlignment="0">
      <protection/>
    </xf>
    <xf numFmtId="0" fontId="0" fillId="0" borderId="0" applyFill="0" applyBorder="0" applyAlignment="0">
      <protection/>
    </xf>
    <xf numFmtId="192" fontId="21" fillId="0" borderId="0" applyFill="0" applyBorder="0" applyAlignment="0">
      <protection/>
    </xf>
    <xf numFmtId="17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4" fontId="75" fillId="0" borderId="0" applyFill="0" applyBorder="0" applyProtection="0">
      <alignment horizontal="right"/>
    </xf>
    <xf numFmtId="210" fontId="0" fillId="0" borderId="0">
      <alignment/>
      <protection locked="0"/>
    </xf>
    <xf numFmtId="0" fontId="76" fillId="0" borderId="0" applyNumberFormat="0" applyFill="0" applyBorder="0" applyAlignment="0" applyProtection="0"/>
    <xf numFmtId="0" fontId="40" fillId="58" borderId="0" applyNumberFormat="0" applyBorder="0" applyAlignment="0" applyProtection="0"/>
    <xf numFmtId="38" fontId="2" fillId="4" borderId="0" applyNumberFormat="0" applyBorder="0" applyAlignment="0" applyProtection="0"/>
    <xf numFmtId="0" fontId="59" fillId="0" borderId="15" applyNumberFormat="0" applyAlignment="0" applyProtection="0"/>
    <xf numFmtId="0" fontId="59" fillId="0" borderId="5">
      <alignment horizontal="left" vertical="center"/>
      <protection/>
    </xf>
    <xf numFmtId="0" fontId="77" fillId="0" borderId="0" applyNumberFormat="0" applyFill="0" applyBorder="0" applyProtection="0">
      <alignment vertical="center"/>
    </xf>
    <xf numFmtId="0" fontId="78" fillId="0" borderId="0" applyNumberFormat="0" applyFill="0" applyBorder="0" applyProtection="0">
      <alignment vertical="center"/>
    </xf>
    <xf numFmtId="0" fontId="79" fillId="0" borderId="16" applyNumberFormat="0" applyFill="0" applyAlignment="0" applyProtection="0"/>
    <xf numFmtId="0" fontId="80" fillId="0" borderId="17" applyNumberFormat="0" applyFill="0" applyAlignment="0" applyProtection="0"/>
    <xf numFmtId="0" fontId="81" fillId="0" borderId="18" applyNumberFormat="0" applyFill="0" applyAlignment="0" applyProtection="0"/>
    <xf numFmtId="0" fontId="81" fillId="0" borderId="0" applyNumberFormat="0" applyFill="0" applyBorder="0" applyAlignment="0" applyProtection="0"/>
    <xf numFmtId="211" fontId="72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82" fillId="7" borderId="19" applyNumberFormat="0" applyAlignment="0" applyProtection="0"/>
    <xf numFmtId="0" fontId="8" fillId="17" borderId="0" applyNumberFormat="0" applyBorder="0" applyAlignment="0" applyProtection="0"/>
    <xf numFmtId="0" fontId="37" fillId="23" borderId="11" applyNumberFormat="0" applyAlignment="0" applyProtection="0"/>
    <xf numFmtId="10" fontId="2" fillId="59" borderId="3" applyNumberFormat="0" applyBorder="0" applyAlignment="0" applyProtection="0"/>
    <xf numFmtId="0" fontId="37" fillId="23" borderId="11" applyNumberFormat="0" applyAlignment="0" applyProtection="0"/>
    <xf numFmtId="0" fontId="41" fillId="0" borderId="20">
      <alignment horizontal="center" vertical="center"/>
      <protection/>
    </xf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2" fillId="0" borderId="21" applyNumberFormat="0" applyFill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43" fillId="6" borderId="19" applyNumberFormat="0" applyAlignment="0" applyProtection="0"/>
    <xf numFmtId="0" fontId="100" fillId="60" borderId="22" applyNumberFormat="0" applyAlignment="0" applyProtection="0"/>
    <xf numFmtId="0" fontId="9" fillId="6" borderId="19" applyNumberFormat="0" applyAlignment="0" applyProtection="0"/>
    <xf numFmtId="0" fontId="44" fillId="0" borderId="20" applyNumberFormat="0">
      <alignment horizontal="center" vertical="center"/>
      <protection/>
    </xf>
    <xf numFmtId="170" fontId="44" fillId="0" borderId="23">
      <alignment horizontal="center" vertical="center"/>
      <protection/>
    </xf>
    <xf numFmtId="170" fontId="44" fillId="0" borderId="23">
      <alignment horizontal="center" vertical="center"/>
      <protection/>
    </xf>
    <xf numFmtId="193" fontId="21" fillId="0" borderId="0" applyFill="0" applyBorder="0" applyAlignment="0">
      <protection/>
    </xf>
    <xf numFmtId="192" fontId="21" fillId="0" borderId="0" applyFill="0" applyBorder="0" applyAlignment="0">
      <protection/>
    </xf>
    <xf numFmtId="193" fontId="21" fillId="0" borderId="0" applyFill="0" applyBorder="0" applyAlignment="0">
      <protection/>
    </xf>
    <xf numFmtId="0" fontId="0" fillId="0" borderId="0" applyFill="0" applyBorder="0" applyAlignment="0">
      <protection/>
    </xf>
    <xf numFmtId="192" fontId="21" fillId="0" borderId="0" applyFill="0" applyBorder="0" applyAlignment="0">
      <protection/>
    </xf>
    <xf numFmtId="0" fontId="42" fillId="0" borderId="21" applyNumberFormat="0" applyFill="0" applyAlignment="0" applyProtection="0"/>
    <xf numFmtId="0" fontId="72" fillId="0" borderId="0" applyFont="0" applyFill="0" applyBorder="0" applyProtection="0">
      <alignment horizontal="center" vertical="center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38" fontId="45" fillId="0" borderId="0" applyFont="0" applyFill="0" applyBorder="0" applyAlignment="0" applyProtection="0"/>
    <xf numFmtId="40" fontId="45" fillId="0" borderId="0" applyFont="0" applyFill="0" applyBorder="0" applyAlignment="0" applyProtection="0"/>
    <xf numFmtId="212" fontId="73" fillId="0" borderId="0" applyFont="0" applyFill="0" applyBorder="0" applyAlignment="0" applyProtection="0"/>
    <xf numFmtId="213" fontId="73" fillId="0" borderId="0" applyFont="0" applyFill="0" applyBorder="0" applyAlignment="0" applyProtection="0"/>
    <xf numFmtId="212" fontId="73" fillId="0" borderId="0" applyFont="0" applyFill="0" applyBorder="0" applyAlignment="0" applyProtection="0"/>
    <xf numFmtId="181" fontId="45" fillId="0" borderId="0" applyFont="0" applyFill="0" applyBorder="0" applyAlignment="0" applyProtection="0"/>
    <xf numFmtId="182" fontId="45" fillId="0" borderId="0" applyFont="0" applyFill="0" applyBorder="0" applyAlignment="0" applyProtection="0"/>
    <xf numFmtId="0" fontId="101" fillId="0" borderId="24" applyNumberFormat="0" applyFill="0" applyAlignment="0" applyProtection="0"/>
    <xf numFmtId="0" fontId="10" fillId="0" borderId="25" applyNumberFormat="0" applyFill="0" applyAlignment="0" applyProtection="0"/>
    <xf numFmtId="0" fontId="102" fillId="0" borderId="26" applyNumberFormat="0" applyFill="0" applyAlignment="0" applyProtection="0"/>
    <xf numFmtId="0" fontId="11" fillId="0" borderId="17" applyNumberFormat="0" applyFill="0" applyAlignment="0" applyProtection="0"/>
    <xf numFmtId="0" fontId="103" fillId="0" borderId="27" applyNumberFormat="0" applyFill="0" applyAlignment="0" applyProtection="0"/>
    <xf numFmtId="0" fontId="12" fillId="0" borderId="28" applyNumberFormat="0" applyFill="0" applyAlignment="0" applyProtection="0"/>
    <xf numFmtId="0" fontId="10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6" fillId="0" borderId="25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7" fillId="0" borderId="17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28" applyNumberFormat="0" applyFill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49" fillId="9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49" fillId="8" borderId="0" applyNumberFormat="0" applyBorder="0" applyAlignment="0" applyProtection="0"/>
    <xf numFmtId="0" fontId="105" fillId="61" borderId="0" applyNumberFormat="0" applyBorder="0" applyAlignment="0" applyProtection="0"/>
    <xf numFmtId="0" fontId="13" fillId="8" borderId="0" applyNumberFormat="0" applyBorder="0" applyAlignment="0" applyProtection="0"/>
    <xf numFmtId="214" fontId="8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 applyAlignment="0">
      <protection locked="0"/>
    </xf>
    <xf numFmtId="0" fontId="0" fillId="0" borderId="0" applyAlignment="0">
      <protection locked="0"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5" fillId="0" borderId="0" applyProtection="0">
      <alignment/>
    </xf>
    <xf numFmtId="0" fontId="0" fillId="0" borderId="0" applyAlignment="0">
      <protection locked="0"/>
    </xf>
    <xf numFmtId="0" fontId="97" fillId="0" borderId="0">
      <alignment/>
      <protection/>
    </xf>
    <xf numFmtId="0" fontId="3" fillId="0" borderId="0" applyProtection="0">
      <alignment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170" fontId="3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58" fillId="0" borderId="0">
      <alignment/>
      <protection/>
    </xf>
    <xf numFmtId="0" fontId="21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106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50" fillId="0" borderId="0">
      <alignment/>
      <protection/>
    </xf>
    <xf numFmtId="0" fontId="33" fillId="0" borderId="0">
      <alignment/>
      <protection/>
    </xf>
    <xf numFmtId="170" fontId="32" fillId="0" borderId="0">
      <alignment/>
      <protection/>
    </xf>
    <xf numFmtId="0" fontId="5" fillId="0" borderId="0">
      <alignment/>
      <protection/>
    </xf>
    <xf numFmtId="0" fontId="33" fillId="24" borderId="29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0" fontId="51" fillId="4" borderId="11" applyNumberFormat="0" applyAlignment="0" applyProtection="0"/>
    <xf numFmtId="40" fontId="63" fillId="0" borderId="0" applyFont="0" applyFill="0" applyBorder="0" applyAlignment="0" applyProtection="0"/>
    <xf numFmtId="38" fontId="63" fillId="0" borderId="0" applyFont="0" applyFill="0" applyBorder="0" applyAlignment="0" applyProtection="0"/>
    <xf numFmtId="0" fontId="29" fillId="0" borderId="7" applyNumberFormat="0" applyFont="0" applyBorder="0" applyAlignment="0">
      <protection/>
    </xf>
    <xf numFmtId="0" fontId="29" fillId="0" borderId="7" applyNumberFormat="0" applyFont="0" applyBorder="0" applyAlignment="0">
      <protection/>
    </xf>
    <xf numFmtId="0" fontId="29" fillId="0" borderId="7" applyNumberFormat="0" applyBorder="0" applyAlignment="0">
      <protection/>
    </xf>
    <xf numFmtId="0" fontId="38" fillId="22" borderId="14" applyNumberFormat="0" applyAlignment="0" applyProtection="0"/>
    <xf numFmtId="1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107" fillId="0" borderId="0" applyNumberFormat="0" applyFill="0" applyBorder="0" applyAlignment="0" applyProtection="0"/>
    <xf numFmtId="0" fontId="0" fillId="62" borderId="30" applyNumberFormat="0" applyFont="0" applyAlignment="0" applyProtection="0"/>
    <xf numFmtId="0" fontId="21" fillId="59" borderId="29" applyNumberFormat="0" applyFont="0" applyAlignment="0" applyProtection="0"/>
    <xf numFmtId="193" fontId="21" fillId="0" borderId="0" applyFill="0" applyBorder="0" applyAlignment="0">
      <protection/>
    </xf>
    <xf numFmtId="192" fontId="21" fillId="0" borderId="0" applyFill="0" applyBorder="0" applyAlignment="0">
      <protection/>
    </xf>
    <xf numFmtId="193" fontId="21" fillId="0" borderId="0" applyFill="0" applyBorder="0" applyAlignment="0">
      <protection/>
    </xf>
    <xf numFmtId="0" fontId="0" fillId="0" borderId="0" applyFill="0" applyBorder="0" applyAlignment="0">
      <protection/>
    </xf>
    <xf numFmtId="192" fontId="21" fillId="0" borderId="0" applyFill="0" applyBorder="0" applyAlignment="0"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58" fillId="0" borderId="0" applyFont="0" applyFill="0" applyBorder="0" applyAlignment="0" applyProtection="0"/>
    <xf numFmtId="0" fontId="108" fillId="0" borderId="31" applyNumberFormat="0" applyFill="0" applyAlignment="0" applyProtection="0"/>
    <xf numFmtId="0" fontId="14" fillId="0" borderId="21" applyNumberFormat="0" applyFill="0" applyAlignment="0" applyProtection="0"/>
    <xf numFmtId="1" fontId="75" fillId="0" borderId="0" applyFill="0" applyBorder="0" applyProtection="0">
      <alignment horizontal="center"/>
    </xf>
    <xf numFmtId="0" fontId="109" fillId="63" borderId="0" applyNumberFormat="0" applyBorder="0" applyAlignment="0" applyProtection="0"/>
    <xf numFmtId="0" fontId="15" fillId="18" borderId="0" applyNumberFormat="0" applyBorder="0" applyAlignment="0" applyProtection="0"/>
    <xf numFmtId="0" fontId="22" fillId="0" borderId="0" applyProtection="0">
      <alignment/>
    </xf>
    <xf numFmtId="0" fontId="5" fillId="0" borderId="0">
      <alignment/>
      <protection/>
    </xf>
    <xf numFmtId="0" fontId="4" fillId="0" borderId="0">
      <alignment/>
      <protection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4" fillId="0" borderId="0">
      <alignment/>
      <protection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62" fillId="0" borderId="0" applyProtection="0">
      <alignment/>
    </xf>
    <xf numFmtId="0" fontId="4" fillId="0" borderId="0">
      <alignment/>
      <protection/>
    </xf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110" fillId="64" borderId="0" applyNumberFormat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49" fontId="22" fillId="0" borderId="0" applyFill="0" applyBorder="0" applyProtection="0">
      <alignment/>
    </xf>
    <xf numFmtId="49" fontId="56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11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216" fontId="73" fillId="0" borderId="0" applyFont="0" applyFill="0" applyBorder="0" applyAlignment="0" applyProtection="0"/>
    <xf numFmtId="217" fontId="73" fillId="0" borderId="0" applyFont="0" applyFill="0" applyBorder="0" applyAlignment="0" applyProtection="0"/>
    <xf numFmtId="216" fontId="73" fillId="0" borderId="0" applyFont="0" applyFill="0" applyBorder="0" applyAlignment="0" applyProtection="0"/>
    <xf numFmtId="0" fontId="85" fillId="0" borderId="0" applyNumberFormat="0" applyFill="0" applyBorder="0" applyAlignment="0" applyProtection="0"/>
    <xf numFmtId="0" fontId="0" fillId="0" borderId="32" applyNumberFormat="0" applyFont="0" applyFill="0" applyAlignment="0" applyProtection="0"/>
    <xf numFmtId="4" fontId="75" fillId="0" borderId="0" applyFill="0" applyBorder="0" applyProtection="0">
      <alignment horizontal="center"/>
    </xf>
    <xf numFmtId="0" fontId="0" fillId="0" borderId="3" applyNumberFormat="0" applyFont="0" applyFill="0" applyAlignment="0" applyProtection="0"/>
    <xf numFmtId="0" fontId="52" fillId="0" borderId="33" applyNumberFormat="0" applyFill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0" fillId="59" borderId="29" applyNumberFormat="0" applyFont="0" applyAlignment="0" applyProtection="0"/>
    <xf numFmtId="0" fontId="86" fillId="0" borderId="34">
      <alignment horizontal="left"/>
      <protection/>
    </xf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112" fillId="65" borderId="35" applyNumberFormat="0" applyAlignment="0" applyProtection="0"/>
    <xf numFmtId="0" fontId="17" fillId="21" borderId="11" applyNumberFormat="0" applyAlignment="0" applyProtection="0"/>
    <xf numFmtId="0" fontId="113" fillId="66" borderId="35" applyNumberFormat="0" applyAlignment="0" applyProtection="0"/>
    <xf numFmtId="0" fontId="18" fillId="4" borderId="11" applyNumberFormat="0" applyAlignment="0" applyProtection="0"/>
    <xf numFmtId="0" fontId="114" fillId="66" borderId="36" applyNumberFormat="0" applyAlignment="0" applyProtection="0"/>
    <xf numFmtId="0" fontId="19" fillId="4" borderId="14" applyNumberFormat="0" applyAlignment="0" applyProtection="0"/>
    <xf numFmtId="0" fontId="1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0" fontId="54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0" fillId="0" borderId="7" applyNumberFormat="0" applyFont="0" applyBorder="0" applyAlignment="0">
      <protection/>
    </xf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116" fillId="67" borderId="0" applyNumberFormat="0" applyBorder="0" applyAlignment="0" applyProtection="0"/>
    <xf numFmtId="0" fontId="6" fillId="53" borderId="0" applyNumberFormat="0" applyBorder="0" applyAlignment="0" applyProtection="0"/>
    <xf numFmtId="0" fontId="116" fillId="68" borderId="0" applyNumberFormat="0" applyBorder="0" applyAlignment="0" applyProtection="0"/>
    <xf numFmtId="0" fontId="6" fillId="54" borderId="0" applyNumberFormat="0" applyBorder="0" applyAlignment="0" applyProtection="0"/>
    <xf numFmtId="0" fontId="116" fillId="69" borderId="0" applyNumberFormat="0" applyBorder="0" applyAlignment="0" applyProtection="0"/>
    <xf numFmtId="0" fontId="6" fillId="55" borderId="0" applyNumberFormat="0" applyBorder="0" applyAlignment="0" applyProtection="0"/>
    <xf numFmtId="0" fontId="116" fillId="70" borderId="0" applyNumberFormat="0" applyBorder="0" applyAlignment="0" applyProtection="0"/>
    <xf numFmtId="0" fontId="6" fillId="45" borderId="0" applyNumberFormat="0" applyBorder="0" applyAlignment="0" applyProtection="0"/>
    <xf numFmtId="0" fontId="116" fillId="71" borderId="0" applyNumberFormat="0" applyBorder="0" applyAlignment="0" applyProtection="0"/>
    <xf numFmtId="0" fontId="6" fillId="46" borderId="0" applyNumberFormat="0" applyBorder="0" applyAlignment="0" applyProtection="0"/>
    <xf numFmtId="0" fontId="116" fillId="72" borderId="0" applyNumberFormat="0" applyBorder="0" applyAlignment="0" applyProtection="0"/>
    <xf numFmtId="0" fontId="6" fillId="56" borderId="0" applyNumberFormat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220" fontId="21" fillId="0" borderId="0" applyFont="0" applyFill="0" applyBorder="0" applyAlignment="0" applyProtection="0"/>
    <xf numFmtId="0" fontId="4" fillId="0" borderId="0">
      <alignment/>
      <protection/>
    </xf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0" fontId="21" fillId="59" borderId="29" applyNumberFormat="0" applyFont="0" applyAlignment="0" applyProtection="0"/>
    <xf numFmtId="38" fontId="21" fillId="0" borderId="0" applyFont="0" applyFill="0" applyBorder="0" applyAlignment="0" applyProtection="0"/>
    <xf numFmtId="0" fontId="21" fillId="0" borderId="0">
      <alignment/>
      <protection/>
    </xf>
    <xf numFmtId="0" fontId="88" fillId="0" borderId="0">
      <alignment/>
      <protection/>
    </xf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0" fontId="0" fillId="0" borderId="0">
      <alignment/>
      <protection/>
    </xf>
    <xf numFmtId="0" fontId="21" fillId="0" borderId="0">
      <alignment/>
      <protection/>
    </xf>
    <xf numFmtId="169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211" fontId="89" fillId="0" borderId="7">
      <alignment horizontal="center"/>
      <protection/>
    </xf>
  </cellStyleXfs>
  <cellXfs count="314">
    <xf numFmtId="0" fontId="0" fillId="0" borderId="0" xfId="0" applyAlignment="1">
      <alignment/>
    </xf>
    <xf numFmtId="0" fontId="90" fillId="0" borderId="0" xfId="0" applyFont="1" applyBorder="1" applyAlignment="1">
      <alignment/>
    </xf>
    <xf numFmtId="14" fontId="90" fillId="0" borderId="0" xfId="0" applyNumberFormat="1" applyFont="1" applyBorder="1" applyAlignment="1">
      <alignment/>
    </xf>
    <xf numFmtId="3" fontId="90" fillId="0" borderId="0" xfId="0" applyNumberFormat="1" applyFont="1" applyBorder="1" applyAlignment="1">
      <alignment/>
    </xf>
    <xf numFmtId="14" fontId="90" fillId="0" borderId="0" xfId="0" applyNumberFormat="1" applyFont="1" applyBorder="1" applyAlignment="1">
      <alignment horizontal="right"/>
    </xf>
    <xf numFmtId="0" fontId="90" fillId="0" borderId="0" xfId="0" applyFont="1" applyAlignment="1">
      <alignment/>
    </xf>
    <xf numFmtId="0" fontId="91" fillId="0" borderId="0" xfId="0" applyFont="1" applyBorder="1" applyAlignment="1">
      <alignment/>
    </xf>
    <xf numFmtId="0" fontId="90" fillId="0" borderId="37" xfId="0" applyFont="1" applyBorder="1" applyAlignment="1">
      <alignment/>
    </xf>
    <xf numFmtId="3" fontId="90" fillId="0" borderId="37" xfId="0" applyNumberFormat="1" applyFont="1" applyBorder="1" applyAlignment="1">
      <alignment/>
    </xf>
    <xf numFmtId="0" fontId="91" fillId="0" borderId="0" xfId="0" applyFont="1" applyAlignment="1">
      <alignment/>
    </xf>
    <xf numFmtId="3" fontId="90" fillId="0" borderId="0" xfId="0" applyNumberFormat="1" applyFont="1" applyAlignment="1">
      <alignment/>
    </xf>
    <xf numFmtId="0" fontId="90" fillId="0" borderId="0" xfId="0" applyFont="1" applyFill="1" applyBorder="1" applyAlignment="1">
      <alignment/>
    </xf>
    <xf numFmtId="0" fontId="90" fillId="0" borderId="0" xfId="0" applyFont="1" applyAlignment="1">
      <alignment/>
    </xf>
    <xf numFmtId="0" fontId="90" fillId="0" borderId="38" xfId="0" applyFont="1" applyBorder="1" applyAlignment="1">
      <alignment/>
    </xf>
    <xf numFmtId="3" fontId="90" fillId="0" borderId="38" xfId="0" applyNumberFormat="1" applyFont="1" applyBorder="1" applyAlignment="1">
      <alignment/>
    </xf>
    <xf numFmtId="0" fontId="91" fillId="0" borderId="0" xfId="0" applyFont="1" applyFill="1" applyBorder="1" applyAlignment="1">
      <alignment/>
    </xf>
    <xf numFmtId="0" fontId="91" fillId="0" borderId="0" xfId="0" applyFont="1" applyAlignment="1">
      <alignment horizontal="center"/>
    </xf>
    <xf numFmtId="16" fontId="91" fillId="0" borderId="0" xfId="0" applyNumberFormat="1" applyFont="1" applyAlignment="1">
      <alignment horizontal="center"/>
    </xf>
    <xf numFmtId="16" fontId="91" fillId="0" borderId="0" xfId="0" applyNumberFormat="1" applyFont="1" applyAlignment="1">
      <alignment/>
    </xf>
    <xf numFmtId="3" fontId="91" fillId="0" borderId="0" xfId="0" applyNumberFormat="1" applyFont="1" applyAlignment="1">
      <alignment horizontal="right"/>
    </xf>
    <xf numFmtId="3" fontId="91" fillId="0" borderId="0" xfId="0" applyNumberFormat="1" applyFont="1" applyAlignment="1">
      <alignment/>
    </xf>
    <xf numFmtId="0" fontId="91" fillId="0" borderId="0" xfId="0" applyFont="1" applyAlignment="1">
      <alignment/>
    </xf>
    <xf numFmtId="0" fontId="90" fillId="0" borderId="39" xfId="0" applyFont="1" applyBorder="1" applyAlignment="1">
      <alignment/>
    </xf>
    <xf numFmtId="3" fontId="91" fillId="0" borderId="39" xfId="0" applyNumberFormat="1" applyFont="1" applyBorder="1" applyAlignment="1">
      <alignment horizontal="right"/>
    </xf>
    <xf numFmtId="0" fontId="90" fillId="0" borderId="0" xfId="0" applyFont="1" applyAlignment="1">
      <alignment vertical="center" wrapText="1"/>
    </xf>
    <xf numFmtId="0" fontId="90" fillId="73" borderId="0" xfId="0" applyFont="1" applyFill="1" applyBorder="1" applyAlignment="1">
      <alignment/>
    </xf>
    <xf numFmtId="14" fontId="90" fillId="73" borderId="0" xfId="0" applyNumberFormat="1" applyFont="1" applyFill="1" applyBorder="1" applyAlignment="1">
      <alignment/>
    </xf>
    <xf numFmtId="0" fontId="90" fillId="73" borderId="0" xfId="0" applyFont="1" applyFill="1" applyBorder="1" applyAlignment="1">
      <alignment horizontal="center"/>
    </xf>
    <xf numFmtId="3" fontId="90" fillId="73" borderId="0" xfId="0" applyNumberFormat="1" applyFont="1" applyFill="1" applyBorder="1" applyAlignment="1">
      <alignment/>
    </xf>
    <xf numFmtId="14" fontId="90" fillId="73" borderId="0" xfId="0" applyNumberFormat="1" applyFont="1" applyFill="1" applyBorder="1" applyAlignment="1">
      <alignment horizontal="right"/>
    </xf>
    <xf numFmtId="0" fontId="90" fillId="73" borderId="0" xfId="0" applyFont="1" applyFill="1" applyAlignment="1">
      <alignment/>
    </xf>
    <xf numFmtId="0" fontId="91" fillId="73" borderId="0" xfId="0" applyFont="1" applyFill="1" applyBorder="1" applyAlignment="1">
      <alignment/>
    </xf>
    <xf numFmtId="0" fontId="91" fillId="73" borderId="0" xfId="0" applyFont="1" applyFill="1" applyAlignment="1">
      <alignment/>
    </xf>
    <xf numFmtId="0" fontId="90" fillId="73" borderId="0" xfId="0" applyFont="1" applyFill="1" applyAlignment="1">
      <alignment horizontal="center"/>
    </xf>
    <xf numFmtId="3" fontId="90" fillId="73" borderId="0" xfId="0" applyNumberFormat="1" applyFont="1" applyFill="1" applyAlignment="1">
      <alignment/>
    </xf>
    <xf numFmtId="2" fontId="90" fillId="73" borderId="0" xfId="0" applyNumberFormat="1" applyFont="1" applyFill="1" applyBorder="1" applyAlignment="1">
      <alignment horizontal="center" wrapText="1"/>
    </xf>
    <xf numFmtId="3" fontId="90" fillId="73" borderId="0" xfId="0" applyNumberFormat="1" applyFont="1" applyFill="1" applyBorder="1" applyAlignment="1">
      <alignment wrapText="1"/>
    </xf>
    <xf numFmtId="0" fontId="90" fillId="73" borderId="0" xfId="0" applyFont="1" applyFill="1" applyBorder="1" applyAlignment="1">
      <alignment wrapText="1"/>
    </xf>
    <xf numFmtId="4" fontId="90" fillId="73" borderId="0" xfId="0" applyNumberFormat="1" applyFont="1" applyFill="1" applyBorder="1" applyAlignment="1">
      <alignment horizontal="right"/>
    </xf>
    <xf numFmtId="0" fontId="90" fillId="73" borderId="0" xfId="0" applyFont="1" applyFill="1" applyBorder="1" applyAlignment="1">
      <alignment horizontal="left"/>
    </xf>
    <xf numFmtId="0" fontId="90" fillId="73" borderId="0" xfId="0" applyFont="1" applyFill="1" applyAlignment="1">
      <alignment vertical="center" wrapText="1"/>
    </xf>
    <xf numFmtId="0" fontId="92" fillId="73" borderId="0" xfId="0" applyFont="1" applyFill="1" applyBorder="1" applyAlignment="1">
      <alignment horizontal="center"/>
    </xf>
    <xf numFmtId="0" fontId="92" fillId="73" borderId="0" xfId="0" applyFont="1" applyFill="1" applyAlignment="1">
      <alignment horizontal="center"/>
    </xf>
    <xf numFmtId="3" fontId="92" fillId="73" borderId="0" xfId="0" applyNumberFormat="1" applyFont="1" applyFill="1" applyAlignment="1">
      <alignment horizontal="center"/>
    </xf>
    <xf numFmtId="0" fontId="93" fillId="73" borderId="0" xfId="0" applyFont="1" applyFill="1" applyAlignment="1">
      <alignment horizontal="center"/>
    </xf>
    <xf numFmtId="0" fontId="93" fillId="73" borderId="0" xfId="0" applyFont="1" applyFill="1" applyBorder="1" applyAlignment="1">
      <alignment/>
    </xf>
    <xf numFmtId="4" fontId="93" fillId="73" borderId="0" xfId="0" applyNumberFormat="1" applyFont="1" applyFill="1" applyBorder="1" applyAlignment="1">
      <alignment horizontal="right"/>
    </xf>
    <xf numFmtId="0" fontId="93" fillId="73" borderId="0" xfId="0" applyFont="1" applyFill="1" applyBorder="1" applyAlignment="1">
      <alignment horizontal="left"/>
    </xf>
    <xf numFmtId="3" fontId="93" fillId="73" borderId="0" xfId="0" applyNumberFormat="1" applyFont="1" applyFill="1" applyAlignment="1">
      <alignment/>
    </xf>
    <xf numFmtId="0" fontId="93" fillId="73" borderId="0" xfId="0" applyFont="1" applyFill="1" applyAlignment="1">
      <alignment/>
    </xf>
    <xf numFmtId="0" fontId="93" fillId="73" borderId="0" xfId="1221" applyFont="1" applyFill="1" applyAlignment="1">
      <alignment horizontal="center"/>
    </xf>
    <xf numFmtId="0" fontId="93" fillId="73" borderId="0" xfId="1221" applyFont="1" applyFill="1" applyAlignment="1">
      <alignment/>
    </xf>
    <xf numFmtId="4" fontId="93" fillId="73" borderId="0" xfId="1221" applyNumberFormat="1" applyFont="1" applyFill="1" applyBorder="1" applyAlignment="1">
      <alignment horizontal="right"/>
    </xf>
    <xf numFmtId="0" fontId="93" fillId="73" borderId="0" xfId="1221" applyFont="1" applyFill="1" applyBorder="1" applyAlignment="1">
      <alignment horizontal="left"/>
    </xf>
    <xf numFmtId="0" fontId="93" fillId="73" borderId="0" xfId="1221" applyFont="1" applyFill="1" applyBorder="1">
      <alignment/>
    </xf>
    <xf numFmtId="0" fontId="90" fillId="73" borderId="0" xfId="1221" applyFont="1" applyFill="1" applyBorder="1" applyAlignment="1">
      <alignment horizontal="center" vertical="top"/>
    </xf>
    <xf numFmtId="0" fontId="93" fillId="73" borderId="0" xfId="0" applyFont="1" applyFill="1" applyBorder="1" applyAlignment="1">
      <alignment wrapText="1"/>
    </xf>
    <xf numFmtId="4" fontId="90" fillId="73" borderId="0" xfId="1221" applyNumberFormat="1" applyFont="1" applyFill="1" applyBorder="1" applyAlignment="1">
      <alignment horizontal="right"/>
    </xf>
    <xf numFmtId="0" fontId="90" fillId="73" borderId="0" xfId="1221" applyFont="1" applyFill="1" applyBorder="1" applyAlignment="1">
      <alignment horizontal="left"/>
    </xf>
    <xf numFmtId="0" fontId="93" fillId="73" borderId="0" xfId="1221" applyFont="1" applyFill="1" applyBorder="1" applyAlignment="1">
      <alignment horizontal="center"/>
    </xf>
    <xf numFmtId="0" fontId="93" fillId="73" borderId="0" xfId="1221" applyFont="1" applyFill="1" applyBorder="1" applyAlignment="1">
      <alignment/>
    </xf>
    <xf numFmtId="16" fontId="93" fillId="73" borderId="0" xfId="0" applyNumberFormat="1" applyFont="1" applyFill="1" applyAlignment="1">
      <alignment horizontal="center"/>
    </xf>
    <xf numFmtId="2" fontId="90" fillId="73" borderId="0" xfId="0" applyNumberFormat="1" applyFont="1" applyFill="1" applyAlignment="1">
      <alignment horizontal="right"/>
    </xf>
    <xf numFmtId="0" fontId="90" fillId="73" borderId="0" xfId="0" applyFont="1" applyFill="1" applyAlignment="1">
      <alignment horizontal="left"/>
    </xf>
    <xf numFmtId="0" fontId="91" fillId="73" borderId="0" xfId="1221" applyFont="1" applyFill="1" applyBorder="1" applyAlignment="1" applyProtection="1">
      <alignment wrapText="1"/>
      <protection locked="0"/>
    </xf>
    <xf numFmtId="0" fontId="90" fillId="73" borderId="0" xfId="0" applyFont="1" applyFill="1" applyBorder="1" applyAlignment="1">
      <alignment horizontal="center" vertical="top"/>
    </xf>
    <xf numFmtId="0" fontId="91" fillId="73" borderId="0" xfId="1221" applyNumberFormat="1" applyFont="1" applyFill="1" applyBorder="1" applyAlignment="1">
      <alignment horizontal="left" wrapText="1"/>
    </xf>
    <xf numFmtId="2" fontId="90" fillId="73" borderId="0" xfId="0" applyNumberFormat="1" applyFont="1" applyFill="1" applyBorder="1" applyAlignment="1">
      <alignment horizontal="right"/>
    </xf>
    <xf numFmtId="3" fontId="90" fillId="73" borderId="0" xfId="0" applyNumberFormat="1" applyFont="1" applyFill="1" applyBorder="1" applyAlignment="1">
      <alignment horizontal="left"/>
    </xf>
    <xf numFmtId="0" fontId="90" fillId="73" borderId="0" xfId="0" applyFont="1" applyFill="1" applyBorder="1" applyAlignment="1">
      <alignment horizontal="left" vertical="top" wrapText="1"/>
    </xf>
    <xf numFmtId="0" fontId="93" fillId="73" borderId="0" xfId="0" applyFont="1" applyFill="1" applyAlignment="1">
      <alignment/>
    </xf>
    <xf numFmtId="3" fontId="93" fillId="73" borderId="0" xfId="0" applyNumberFormat="1" applyFont="1" applyFill="1" applyAlignment="1">
      <alignment horizontal="right"/>
    </xf>
    <xf numFmtId="4" fontId="93" fillId="73" borderId="0" xfId="0" applyNumberFormat="1" applyFont="1" applyFill="1" applyAlignment="1">
      <alignment horizontal="right"/>
    </xf>
    <xf numFmtId="4" fontId="93" fillId="73" borderId="0" xfId="0" applyNumberFormat="1" applyFont="1" applyFill="1" applyAlignment="1">
      <alignment/>
    </xf>
    <xf numFmtId="3" fontId="91" fillId="73" borderId="40" xfId="0" applyNumberFormat="1" applyFont="1" applyFill="1" applyBorder="1" applyAlignment="1">
      <alignment/>
    </xf>
    <xf numFmtId="3" fontId="91" fillId="0" borderId="40" xfId="0" applyNumberFormat="1" applyFont="1" applyBorder="1" applyAlignment="1">
      <alignment horizontal="right"/>
    </xf>
    <xf numFmtId="0" fontId="91" fillId="0" borderId="0" xfId="0" applyFont="1" applyBorder="1" applyAlignment="1">
      <alignment horizontal="right"/>
    </xf>
    <xf numFmtId="0" fontId="91" fillId="0" borderId="0" xfId="0" applyFont="1" applyBorder="1" applyAlignment="1">
      <alignment/>
    </xf>
    <xf numFmtId="0" fontId="93" fillId="73" borderId="0" xfId="0" applyFont="1" applyFill="1" applyAlignment="1">
      <alignment horizontal="center"/>
    </xf>
    <xf numFmtId="4" fontId="93" fillId="73" borderId="0" xfId="0" applyNumberFormat="1" applyFont="1" applyFill="1" applyBorder="1" applyAlignment="1">
      <alignment/>
    </xf>
    <xf numFmtId="0" fontId="93" fillId="73" borderId="0" xfId="0" applyFont="1" applyFill="1" applyBorder="1" applyAlignment="1">
      <alignment horizontal="center"/>
    </xf>
    <xf numFmtId="16" fontId="93" fillId="73" borderId="0" xfId="0" applyNumberFormat="1" applyFont="1" applyFill="1" applyBorder="1" applyAlignment="1">
      <alignment horizontal="center"/>
    </xf>
    <xf numFmtId="2" fontId="90" fillId="73" borderId="0" xfId="0" applyNumberFormat="1" applyFont="1" applyFill="1" applyBorder="1" applyAlignment="1">
      <alignment wrapText="1"/>
    </xf>
    <xf numFmtId="4" fontId="93" fillId="73" borderId="0" xfId="1221" applyNumberFormat="1" applyFont="1" applyFill="1" applyBorder="1" applyAlignment="1">
      <alignment horizontal="center"/>
    </xf>
    <xf numFmtId="4" fontId="93" fillId="73" borderId="0" xfId="1221" applyNumberFormat="1" applyFont="1" applyFill="1" applyBorder="1" applyAlignment="1">
      <alignment/>
    </xf>
    <xf numFmtId="4" fontId="93" fillId="73" borderId="0" xfId="1221" applyNumberFormat="1" applyFont="1" applyFill="1" applyBorder="1" applyAlignment="1">
      <alignment horizontal="left"/>
    </xf>
    <xf numFmtId="4" fontId="93" fillId="73" borderId="0" xfId="0" applyNumberFormat="1" applyFont="1" applyFill="1" applyBorder="1" applyAlignment="1">
      <alignment horizontal="center"/>
    </xf>
    <xf numFmtId="4" fontId="93" fillId="73" borderId="0" xfId="0" applyNumberFormat="1" applyFont="1" applyFill="1" applyBorder="1" applyAlignment="1">
      <alignment horizontal="left"/>
    </xf>
    <xf numFmtId="4" fontId="93" fillId="73" borderId="0" xfId="0" applyNumberFormat="1" applyFont="1" applyFill="1" applyAlignment="1">
      <alignment horizontal="center"/>
    </xf>
    <xf numFmtId="4" fontId="90" fillId="73" borderId="0" xfId="0" applyNumberFormat="1" applyFont="1" applyFill="1" applyAlignment="1">
      <alignment horizontal="center"/>
    </xf>
    <xf numFmtId="0" fontId="90" fillId="0" borderId="0" xfId="0" applyFont="1" applyBorder="1" applyAlignment="1">
      <alignment horizontal="center"/>
    </xf>
    <xf numFmtId="0" fontId="90" fillId="0" borderId="37" xfId="0" applyFont="1" applyBorder="1" applyAlignment="1">
      <alignment horizontal="center"/>
    </xf>
    <xf numFmtId="0" fontId="90" fillId="0" borderId="0" xfId="0" applyFont="1" applyAlignment="1">
      <alignment horizontal="center"/>
    </xf>
    <xf numFmtId="0" fontId="92" fillId="0" borderId="0" xfId="0" applyFont="1" applyBorder="1" applyAlignment="1">
      <alignment horizontal="center"/>
    </xf>
    <xf numFmtId="0" fontId="92" fillId="0" borderId="0" xfId="0" applyFont="1" applyAlignment="1">
      <alignment horizontal="center"/>
    </xf>
    <xf numFmtId="3" fontId="92" fillId="0" borderId="0" xfId="0" applyNumberFormat="1" applyFont="1" applyAlignment="1">
      <alignment horizontal="center"/>
    </xf>
    <xf numFmtId="0" fontId="93" fillId="0" borderId="0" xfId="0" applyFont="1" applyBorder="1" applyAlignment="1">
      <alignment horizontal="center"/>
    </xf>
    <xf numFmtId="0" fontId="93" fillId="0" borderId="0" xfId="0" applyFont="1" applyBorder="1" applyAlignment="1">
      <alignment/>
    </xf>
    <xf numFmtId="2" fontId="90" fillId="0" borderId="0" xfId="0" applyNumberFormat="1" applyFont="1" applyBorder="1" applyAlignment="1">
      <alignment/>
    </xf>
    <xf numFmtId="0" fontId="93" fillId="0" borderId="0" xfId="0" applyFont="1" applyAlignment="1">
      <alignment horizontal="center"/>
    </xf>
    <xf numFmtId="3" fontId="93" fillId="0" borderId="0" xfId="0" applyNumberFormat="1" applyFont="1" applyAlignment="1">
      <alignment/>
    </xf>
    <xf numFmtId="0" fontId="93" fillId="0" borderId="0" xfId="0" applyFont="1" applyAlignment="1">
      <alignment/>
    </xf>
    <xf numFmtId="2" fontId="90" fillId="0" borderId="0" xfId="0" applyNumberFormat="1" applyFont="1" applyBorder="1" applyAlignment="1">
      <alignment wrapText="1"/>
    </xf>
    <xf numFmtId="0" fontId="91" fillId="0" borderId="0" xfId="0" applyFont="1" applyBorder="1" applyAlignment="1">
      <alignment horizontal="center" vertical="center"/>
    </xf>
    <xf numFmtId="0" fontId="90" fillId="0" borderId="0" xfId="0" applyFont="1" applyBorder="1" applyAlignment="1">
      <alignment horizontal="left"/>
    </xf>
    <xf numFmtId="2" fontId="90" fillId="0" borderId="0" xfId="0" applyNumberFormat="1" applyFont="1" applyBorder="1" applyAlignment="1">
      <alignment horizontal="center" wrapText="1"/>
    </xf>
    <xf numFmtId="3" fontId="90" fillId="0" borderId="0" xfId="0" applyNumberFormat="1" applyFont="1" applyBorder="1" applyAlignment="1">
      <alignment wrapText="1"/>
    </xf>
    <xf numFmtId="165" fontId="90" fillId="0" borderId="0" xfId="0" applyNumberFormat="1" applyFont="1" applyBorder="1" applyAlignment="1">
      <alignment horizontal="center"/>
    </xf>
    <xf numFmtId="0" fontId="90" fillId="0" borderId="0" xfId="1221" applyFont="1" applyFill="1" applyBorder="1">
      <alignment/>
    </xf>
    <xf numFmtId="2" fontId="90" fillId="0" borderId="0" xfId="1221" applyNumberFormat="1" applyFont="1" applyFill="1" applyBorder="1" applyAlignment="1">
      <alignment horizontal="right"/>
    </xf>
    <xf numFmtId="2" fontId="93" fillId="0" borderId="0" xfId="0" applyNumberFormat="1" applyFont="1" applyBorder="1" applyAlignment="1">
      <alignment/>
    </xf>
    <xf numFmtId="2" fontId="90" fillId="0" borderId="0" xfId="0" applyNumberFormat="1" applyFont="1" applyFill="1" applyBorder="1" applyAlignment="1">
      <alignment horizontal="right"/>
    </xf>
    <xf numFmtId="3" fontId="90" fillId="0" borderId="0" xfId="0" applyNumberFormat="1" applyFont="1" applyFill="1" applyBorder="1" applyAlignment="1">
      <alignment horizontal="left"/>
    </xf>
    <xf numFmtId="0" fontId="93" fillId="0" borderId="0" xfId="0" applyFont="1" applyBorder="1" applyAlignment="1">
      <alignment/>
    </xf>
    <xf numFmtId="0" fontId="93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center"/>
    </xf>
    <xf numFmtId="4" fontId="90" fillId="0" borderId="0" xfId="0" applyNumberFormat="1" applyFont="1" applyFill="1" applyBorder="1" applyAlignment="1">
      <alignment horizontal="center"/>
    </xf>
    <xf numFmtId="2" fontId="93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 horizontal="left"/>
    </xf>
    <xf numFmtId="4" fontId="93" fillId="0" borderId="0" xfId="0" applyNumberFormat="1" applyFont="1" applyFill="1" applyBorder="1" applyAlignment="1">
      <alignment horizontal="center"/>
    </xf>
    <xf numFmtId="4" fontId="93" fillId="0" borderId="0" xfId="0" applyNumberFormat="1" applyFont="1" applyFill="1" applyBorder="1" applyAlignment="1">
      <alignment horizontal="right"/>
    </xf>
    <xf numFmtId="0" fontId="93" fillId="0" borderId="0" xfId="0" applyFont="1" applyFill="1" applyBorder="1" applyAlignment="1">
      <alignment/>
    </xf>
    <xf numFmtId="0" fontId="90" fillId="0" borderId="39" xfId="0" applyFont="1" applyFill="1" applyBorder="1" applyAlignment="1">
      <alignment/>
    </xf>
    <xf numFmtId="2" fontId="90" fillId="0" borderId="39" xfId="0" applyNumberFormat="1" applyFont="1" applyFill="1" applyBorder="1" applyAlignment="1">
      <alignment horizontal="right"/>
    </xf>
    <xf numFmtId="0" fontId="90" fillId="0" borderId="39" xfId="0" applyFont="1" applyFill="1" applyBorder="1" applyAlignment="1">
      <alignment horizontal="left"/>
    </xf>
    <xf numFmtId="0" fontId="90" fillId="0" borderId="39" xfId="0" applyFont="1" applyFill="1" applyBorder="1" applyAlignment="1">
      <alignment horizontal="center"/>
    </xf>
    <xf numFmtId="4" fontId="93" fillId="0" borderId="39" xfId="0" applyNumberFormat="1" applyFont="1" applyFill="1" applyBorder="1" applyAlignment="1">
      <alignment horizontal="right"/>
    </xf>
    <xf numFmtId="0" fontId="90" fillId="0" borderId="0" xfId="0" applyFont="1" applyBorder="1" applyAlignment="1">
      <alignment/>
    </xf>
    <xf numFmtId="16" fontId="91" fillId="0" borderId="0" xfId="0" applyNumberFormat="1" applyFont="1" applyAlignment="1">
      <alignment horizontal="left"/>
    </xf>
    <xf numFmtId="3" fontId="91" fillId="0" borderId="0" xfId="0" applyNumberFormat="1" applyFont="1" applyAlignment="1">
      <alignment horizontal="left"/>
    </xf>
    <xf numFmtId="0" fontId="90" fillId="0" borderId="0" xfId="0" applyFont="1" applyAlignment="1">
      <alignment horizontal="center" vertical="center"/>
    </xf>
    <xf numFmtId="3" fontId="90" fillId="0" borderId="0" xfId="0" applyNumberFormat="1" applyFont="1" applyAlignment="1">
      <alignment vertical="center"/>
    </xf>
    <xf numFmtId="0" fontId="90" fillId="0" borderId="0" xfId="0" applyFont="1" applyAlignment="1">
      <alignment vertical="center"/>
    </xf>
    <xf numFmtId="0" fontId="90" fillId="0" borderId="0" xfId="0" applyFont="1" applyBorder="1" applyAlignment="1">
      <alignment horizontal="right" vertical="center"/>
    </xf>
    <xf numFmtId="0" fontId="90" fillId="0" borderId="0" xfId="0" applyFont="1" applyBorder="1" applyAlignment="1">
      <alignment horizontal="left" vertical="center"/>
    </xf>
    <xf numFmtId="14" fontId="90" fillId="73" borderId="0" xfId="0" applyNumberFormat="1" applyFont="1" applyFill="1" applyBorder="1" applyAlignment="1">
      <alignment wrapText="1"/>
    </xf>
    <xf numFmtId="0" fontId="92" fillId="73" borderId="0" xfId="0" applyFont="1" applyFill="1" applyBorder="1" applyAlignment="1">
      <alignment horizontal="center" wrapText="1"/>
    </xf>
    <xf numFmtId="4" fontId="93" fillId="73" borderId="0" xfId="1221" applyNumberFormat="1" applyFont="1" applyFill="1" applyAlignment="1">
      <alignment wrapText="1"/>
    </xf>
    <xf numFmtId="4" fontId="93" fillId="73" borderId="0" xfId="0" applyNumberFormat="1" applyFont="1" applyFill="1" applyAlignment="1">
      <alignment wrapText="1"/>
    </xf>
    <xf numFmtId="4" fontId="93" fillId="73" borderId="0" xfId="0" applyNumberFormat="1" applyFont="1" applyFill="1" applyBorder="1" applyAlignment="1">
      <alignment wrapText="1"/>
    </xf>
    <xf numFmtId="0" fontId="90" fillId="73" borderId="0" xfId="0" applyFont="1" applyFill="1" applyAlignment="1">
      <alignment wrapText="1"/>
    </xf>
    <xf numFmtId="0" fontId="93" fillId="73" borderId="0" xfId="0" applyFont="1" applyFill="1" applyAlignment="1">
      <alignment horizontal="center" vertical="center"/>
    </xf>
    <xf numFmtId="0" fontId="93" fillId="73" borderId="0" xfId="0" applyFont="1" applyFill="1" applyBorder="1" applyAlignment="1">
      <alignment vertical="center"/>
    </xf>
    <xf numFmtId="4" fontId="93" fillId="73" borderId="0" xfId="0" applyNumberFormat="1" applyFont="1" applyFill="1" applyBorder="1" applyAlignment="1">
      <alignment horizontal="right" vertical="center"/>
    </xf>
    <xf numFmtId="0" fontId="93" fillId="73" borderId="0" xfId="0" applyFont="1" applyFill="1" applyBorder="1" applyAlignment="1">
      <alignment horizontal="left" vertical="center"/>
    </xf>
    <xf numFmtId="3" fontId="93" fillId="73" borderId="0" xfId="0" applyNumberFormat="1" applyFont="1" applyFill="1" applyAlignment="1">
      <alignment vertical="center"/>
    </xf>
    <xf numFmtId="2" fontId="90" fillId="73" borderId="0" xfId="0" applyNumberFormat="1" applyFont="1" applyFill="1" applyBorder="1" applyAlignment="1">
      <alignment horizontal="center" vertical="center" wrapText="1"/>
    </xf>
    <xf numFmtId="3" fontId="90" fillId="73" borderId="0" xfId="0" applyNumberFormat="1" applyFont="1" applyFill="1" applyBorder="1" applyAlignment="1">
      <alignment vertical="center" wrapText="1"/>
    </xf>
    <xf numFmtId="44" fontId="90" fillId="73" borderId="0" xfId="1089" applyFont="1" applyFill="1" applyAlignment="1">
      <alignment/>
    </xf>
    <xf numFmtId="44" fontId="93" fillId="73" borderId="0" xfId="1089" applyFont="1" applyFill="1" applyAlignment="1">
      <alignment/>
    </xf>
    <xf numFmtId="44" fontId="90" fillId="73" borderId="0" xfId="1089" applyFont="1" applyFill="1" applyBorder="1" applyAlignment="1">
      <alignment/>
    </xf>
    <xf numFmtId="44" fontId="90" fillId="73" borderId="0" xfId="0" applyNumberFormat="1" applyFont="1" applyFill="1" applyAlignment="1">
      <alignment/>
    </xf>
    <xf numFmtId="44" fontId="91" fillId="73" borderId="0" xfId="1089" applyFont="1" applyFill="1" applyAlignment="1">
      <alignment/>
    </xf>
    <xf numFmtId="44" fontId="90" fillId="0" borderId="0" xfId="1090" applyFont="1" applyBorder="1" applyAlignment="1">
      <alignment wrapText="1"/>
    </xf>
    <xf numFmtId="44" fontId="90" fillId="0" borderId="0" xfId="1090" applyFont="1" applyBorder="1" applyAlignment="1">
      <alignment/>
    </xf>
    <xf numFmtId="44" fontId="90" fillId="0" borderId="0" xfId="1090" applyFont="1" applyAlignment="1">
      <alignment/>
    </xf>
    <xf numFmtId="2" fontId="90" fillId="0" borderId="0" xfId="0" applyNumberFormat="1" applyFont="1" applyAlignment="1">
      <alignment wrapText="1"/>
    </xf>
    <xf numFmtId="44" fontId="91" fillId="0" borderId="0" xfId="1089" applyFont="1" applyAlignment="1">
      <alignment/>
    </xf>
    <xf numFmtId="44" fontId="90" fillId="0" borderId="0" xfId="0" applyNumberFormat="1" applyFont="1" applyAlignment="1">
      <alignment/>
    </xf>
    <xf numFmtId="44" fontId="90" fillId="0" borderId="0" xfId="1089" applyFont="1" applyAlignment="1">
      <alignment/>
    </xf>
    <xf numFmtId="44" fontId="91" fillId="0" borderId="0" xfId="0" applyNumberFormat="1" applyFont="1" applyAlignment="1">
      <alignment/>
    </xf>
    <xf numFmtId="9" fontId="91" fillId="0" borderId="0" xfId="1290" applyFont="1" applyAlignment="1">
      <alignment/>
    </xf>
    <xf numFmtId="0" fontId="93" fillId="0" borderId="0" xfId="0" applyFont="1" applyBorder="1" applyAlignment="1">
      <alignment horizontal="left"/>
    </xf>
    <xf numFmtId="0" fontId="93" fillId="73" borderId="0" xfId="0" applyFont="1" applyFill="1" applyAlignment="1">
      <alignment horizontal="center"/>
    </xf>
    <xf numFmtId="0" fontId="93" fillId="73" borderId="0" xfId="0" applyFont="1" applyFill="1" applyAlignment="1">
      <alignment horizontal="center"/>
    </xf>
    <xf numFmtId="0" fontId="90" fillId="0" borderId="0" xfId="0" applyFont="1" applyBorder="1" applyAlignment="1">
      <alignment/>
    </xf>
    <xf numFmtId="0" fontId="90" fillId="73" borderId="3" xfId="1221" applyFont="1" applyFill="1" applyBorder="1" applyAlignment="1">
      <alignment horizontal="center" vertical="center"/>
    </xf>
    <xf numFmtId="0" fontId="90" fillId="73" borderId="3" xfId="1221" applyFont="1" applyFill="1" applyBorder="1" applyAlignment="1">
      <alignment horizontal="left" vertical="center" wrapText="1"/>
    </xf>
    <xf numFmtId="4" fontId="90" fillId="73" borderId="3" xfId="1221" applyNumberFormat="1" applyFont="1" applyFill="1" applyBorder="1" applyAlignment="1">
      <alignment horizontal="right" vertical="center"/>
    </xf>
    <xf numFmtId="0" fontId="90" fillId="73" borderId="3" xfId="1221" applyFont="1" applyFill="1" applyBorder="1" applyAlignment="1">
      <alignment horizontal="left" vertical="center"/>
    </xf>
    <xf numFmtId="2" fontId="90" fillId="73" borderId="3" xfId="0" applyNumberFormat="1" applyFont="1" applyFill="1" applyBorder="1" applyAlignment="1">
      <alignment horizontal="center" vertical="center" wrapText="1"/>
    </xf>
    <xf numFmtId="3" fontId="90" fillId="73" borderId="3" xfId="0" applyNumberFormat="1" applyFont="1" applyFill="1" applyBorder="1" applyAlignment="1">
      <alignment vertical="center" wrapText="1"/>
    </xf>
    <xf numFmtId="4" fontId="90" fillId="73" borderId="3" xfId="1221" applyNumberFormat="1" applyFont="1" applyFill="1" applyBorder="1" applyAlignment="1">
      <alignment vertical="center" wrapText="1"/>
    </xf>
    <xf numFmtId="0" fontId="90" fillId="73" borderId="3" xfId="0" applyFont="1" applyFill="1" applyBorder="1" applyAlignment="1">
      <alignment horizontal="left" vertical="center" wrapText="1"/>
    </xf>
    <xf numFmtId="0" fontId="90" fillId="73" borderId="3" xfId="1221" applyFont="1" applyFill="1" applyBorder="1" applyAlignment="1">
      <alignment vertical="center"/>
    </xf>
    <xf numFmtId="0" fontId="93" fillId="73" borderId="3" xfId="1221" applyFont="1" applyFill="1" applyBorder="1" applyAlignment="1">
      <alignment horizontal="center" vertical="center"/>
    </xf>
    <xf numFmtId="0" fontId="93" fillId="73" borderId="3" xfId="1221" applyFont="1" applyFill="1" applyBorder="1" applyAlignment="1">
      <alignment vertical="center"/>
    </xf>
    <xf numFmtId="4" fontId="93" fillId="73" borderId="3" xfId="1221" applyNumberFormat="1" applyFont="1" applyFill="1" applyBorder="1" applyAlignment="1">
      <alignment horizontal="right" vertical="center"/>
    </xf>
    <xf numFmtId="0" fontId="93" fillId="73" borderId="3" xfId="1221" applyFont="1" applyFill="1" applyBorder="1" applyAlignment="1">
      <alignment horizontal="left" vertical="center"/>
    </xf>
    <xf numFmtId="0" fontId="93" fillId="73" borderId="3" xfId="1221" applyFont="1" applyFill="1" applyBorder="1" applyAlignment="1">
      <alignment horizontal="center"/>
    </xf>
    <xf numFmtId="0" fontId="93" fillId="73" borderId="3" xfId="1221" applyFont="1" applyFill="1" applyBorder="1">
      <alignment/>
    </xf>
    <xf numFmtId="4" fontId="93" fillId="73" borderId="3" xfId="1221" applyNumberFormat="1" applyFont="1" applyFill="1" applyBorder="1" applyAlignment="1">
      <alignment horizontal="right"/>
    </xf>
    <xf numFmtId="0" fontId="93" fillId="73" borderId="3" xfId="1221" applyFont="1" applyFill="1" applyBorder="1" applyAlignment="1">
      <alignment horizontal="left"/>
    </xf>
    <xf numFmtId="2" fontId="90" fillId="73" borderId="3" xfId="0" applyNumberFormat="1" applyFont="1" applyFill="1" applyBorder="1" applyAlignment="1">
      <alignment horizontal="center" wrapText="1"/>
    </xf>
    <xf numFmtId="3" fontId="90" fillId="73" borderId="3" xfId="0" applyNumberFormat="1" applyFont="1" applyFill="1" applyBorder="1" applyAlignment="1">
      <alignment wrapText="1"/>
    </xf>
    <xf numFmtId="0" fontId="90" fillId="73" borderId="3" xfId="1221" applyFont="1" applyFill="1" applyBorder="1" applyAlignment="1">
      <alignment horizontal="center" vertical="top"/>
    </xf>
    <xf numFmtId="0" fontId="90" fillId="73" borderId="3" xfId="1221" applyFont="1" applyFill="1" applyBorder="1" applyAlignment="1">
      <alignment horizontal="left" vertical="top" wrapText="1"/>
    </xf>
    <xf numFmtId="4" fontId="90" fillId="73" borderId="3" xfId="1221" applyNumberFormat="1" applyFont="1" applyFill="1" applyBorder="1" applyAlignment="1">
      <alignment horizontal="right"/>
    </xf>
    <xf numFmtId="0" fontId="90" fillId="73" borderId="3" xfId="1221" applyFont="1" applyFill="1" applyBorder="1" applyAlignment="1">
      <alignment horizontal="left"/>
    </xf>
    <xf numFmtId="0" fontId="90" fillId="73" borderId="3" xfId="1221" applyFont="1" applyFill="1" applyBorder="1" applyAlignment="1">
      <alignment horizontal="left" vertical="top" wrapText="1"/>
    </xf>
    <xf numFmtId="4" fontId="90" fillId="73" borderId="3" xfId="1221" applyNumberFormat="1" applyFont="1" applyFill="1" applyBorder="1" applyAlignment="1">
      <alignment horizontal="right"/>
    </xf>
    <xf numFmtId="0" fontId="93" fillId="73" borderId="3" xfId="1221" applyFont="1" applyFill="1" applyBorder="1" applyAlignment="1">
      <alignment/>
    </xf>
    <xf numFmtId="0" fontId="90" fillId="73" borderId="3" xfId="0" applyFont="1" applyFill="1" applyBorder="1" applyAlignment="1">
      <alignment horizontal="center" vertical="top"/>
    </xf>
    <xf numFmtId="0" fontId="90" fillId="73" borderId="3" xfId="1221" applyFont="1" applyFill="1" applyBorder="1" applyAlignment="1">
      <alignment wrapText="1"/>
    </xf>
    <xf numFmtId="2" fontId="90" fillId="73" borderId="3" xfId="0" applyNumberFormat="1" applyFont="1" applyFill="1" applyBorder="1" applyAlignment="1">
      <alignment horizontal="right"/>
    </xf>
    <xf numFmtId="3" fontId="90" fillId="73" borderId="3" xfId="0" applyNumberFormat="1" applyFont="1" applyFill="1" applyBorder="1" applyAlignment="1">
      <alignment horizontal="left"/>
    </xf>
    <xf numFmtId="4" fontId="90" fillId="73" borderId="3" xfId="0" applyNumberFormat="1" applyFont="1" applyFill="1" applyBorder="1" applyAlignment="1">
      <alignment horizontal="right"/>
    </xf>
    <xf numFmtId="0" fontId="90" fillId="73" borderId="3" xfId="0" applyFont="1" applyFill="1" applyBorder="1" applyAlignment="1">
      <alignment horizontal="left"/>
    </xf>
    <xf numFmtId="2" fontId="90" fillId="73" borderId="3" xfId="1221" applyNumberFormat="1" applyFont="1" applyFill="1" applyBorder="1" applyAlignment="1">
      <alignment horizontal="right"/>
    </xf>
    <xf numFmtId="0" fontId="90" fillId="73" borderId="3" xfId="0" applyFont="1" applyFill="1" applyBorder="1" applyAlignment="1">
      <alignment horizontal="left" wrapText="1"/>
    </xf>
    <xf numFmtId="0" fontId="90" fillId="73" borderId="3" xfId="1221" applyNumberFormat="1" applyFont="1" applyFill="1" applyBorder="1" applyAlignment="1">
      <alignment horizontal="left" wrapText="1"/>
    </xf>
    <xf numFmtId="0" fontId="90" fillId="73" borderId="3" xfId="0" applyFont="1" applyFill="1" applyBorder="1" applyAlignment="1">
      <alignment/>
    </xf>
    <xf numFmtId="0" fontId="90" fillId="73" borderId="3" xfId="0" applyFont="1" applyFill="1" applyBorder="1" applyAlignment="1">
      <alignment horizontal="left"/>
    </xf>
    <xf numFmtId="0" fontId="90" fillId="73" borderId="3" xfId="0" applyFont="1" applyFill="1" applyBorder="1" applyAlignment="1">
      <alignment horizontal="left" vertical="top" wrapText="1"/>
    </xf>
    <xf numFmtId="0" fontId="90" fillId="73" borderId="3" xfId="1221" applyFont="1" applyFill="1" applyBorder="1" applyAlignment="1">
      <alignment horizontal="left" wrapText="1"/>
    </xf>
    <xf numFmtId="4" fontId="90" fillId="73" borderId="3" xfId="1221" applyNumberFormat="1" applyFont="1" applyFill="1" applyBorder="1" applyAlignment="1">
      <alignment wrapText="1"/>
    </xf>
    <xf numFmtId="3" fontId="90" fillId="73" borderId="3" xfId="1221" applyNumberFormat="1" applyFont="1" applyFill="1" applyBorder="1" applyAlignment="1">
      <alignment wrapText="1"/>
    </xf>
    <xf numFmtId="0" fontId="90" fillId="73" borderId="3" xfId="0" applyFont="1" applyFill="1" applyBorder="1" applyAlignment="1">
      <alignment vertical="top"/>
    </xf>
    <xf numFmtId="3" fontId="90" fillId="73" borderId="3" xfId="1221" applyNumberFormat="1" applyFont="1" applyFill="1" applyBorder="1" applyAlignment="1">
      <alignment horizontal="left"/>
    </xf>
    <xf numFmtId="49" fontId="90" fillId="73" borderId="3" xfId="0" applyNumberFormat="1" applyFont="1" applyFill="1" applyBorder="1" applyAlignment="1">
      <alignment vertical="top"/>
    </xf>
    <xf numFmtId="0" fontId="90" fillId="73" borderId="3" xfId="0" applyFont="1" applyFill="1" applyBorder="1" applyAlignment="1">
      <alignment wrapText="1"/>
    </xf>
    <xf numFmtId="0" fontId="93" fillId="73" borderId="3" xfId="0" applyFont="1" applyFill="1" applyBorder="1" applyAlignment="1">
      <alignment horizontal="center"/>
    </xf>
    <xf numFmtId="0" fontId="93" fillId="73" borderId="3" xfId="0" applyFont="1" applyFill="1" applyBorder="1" applyAlignment="1">
      <alignment/>
    </xf>
    <xf numFmtId="4" fontId="93" fillId="73" borderId="3" xfId="0" applyNumberFormat="1" applyFont="1" applyFill="1" applyBorder="1" applyAlignment="1">
      <alignment horizontal="right"/>
    </xf>
    <xf numFmtId="0" fontId="93" fillId="73" borderId="3" xfId="0" applyFont="1" applyFill="1" applyBorder="1" applyAlignment="1">
      <alignment horizontal="left"/>
    </xf>
    <xf numFmtId="0" fontId="90" fillId="73" borderId="3" xfId="1221" applyFont="1" applyFill="1" applyBorder="1" applyAlignment="1">
      <alignment vertical="center" wrapText="1"/>
    </xf>
    <xf numFmtId="49" fontId="90" fillId="73" borderId="3" xfId="0" applyNumberFormat="1" applyFont="1" applyFill="1" applyBorder="1" applyAlignment="1">
      <alignment vertical="top" wrapText="1"/>
    </xf>
    <xf numFmtId="4" fontId="90" fillId="73" borderId="3" xfId="1221" applyNumberFormat="1" applyFont="1" applyFill="1" applyBorder="1" applyAlignment="1">
      <alignment/>
    </xf>
    <xf numFmtId="4" fontId="90" fillId="73" borderId="3" xfId="1221" applyNumberFormat="1" applyFont="1" applyFill="1" applyBorder="1" applyAlignment="1">
      <alignment horizontal="left" vertical="top" wrapText="1"/>
    </xf>
    <xf numFmtId="4" fontId="90" fillId="73" borderId="3" xfId="1221" applyNumberFormat="1" applyFont="1" applyFill="1" applyBorder="1" applyAlignment="1">
      <alignment horizontal="left"/>
    </xf>
    <xf numFmtId="4" fontId="90" fillId="73" borderId="3" xfId="1221" applyNumberFormat="1" applyFont="1" applyFill="1" applyBorder="1" applyAlignment="1">
      <alignment vertical="top" wrapText="1"/>
    </xf>
    <xf numFmtId="4" fontId="93" fillId="73" borderId="3" xfId="0" applyNumberFormat="1" applyFont="1" applyFill="1" applyBorder="1" applyAlignment="1">
      <alignment horizontal="center"/>
    </xf>
    <xf numFmtId="4" fontId="93" fillId="73" borderId="3" xfId="0" applyNumberFormat="1" applyFont="1" applyFill="1" applyBorder="1" applyAlignment="1">
      <alignment wrapText="1"/>
    </xf>
    <xf numFmtId="4" fontId="93" fillId="73" borderId="3" xfId="0" applyNumberFormat="1" applyFont="1" applyFill="1" applyBorder="1" applyAlignment="1">
      <alignment/>
    </xf>
    <xf numFmtId="4" fontId="90" fillId="73" borderId="3" xfId="0" applyNumberFormat="1" applyFont="1" applyFill="1" applyBorder="1" applyAlignment="1">
      <alignment horizontal="center" vertical="top"/>
    </xf>
    <xf numFmtId="4" fontId="90" fillId="73" borderId="3" xfId="0" applyNumberFormat="1" applyFont="1" applyFill="1" applyBorder="1" applyAlignment="1">
      <alignment horizontal="left" vertical="top" wrapText="1"/>
    </xf>
    <xf numFmtId="4" fontId="90" fillId="73" borderId="3" xfId="0" applyNumberFormat="1" applyFont="1" applyFill="1" applyBorder="1" applyAlignment="1">
      <alignment/>
    </xf>
    <xf numFmtId="4" fontId="90" fillId="73" borderId="3" xfId="0" applyNumberFormat="1" applyFont="1" applyFill="1" applyBorder="1" applyAlignment="1">
      <alignment horizontal="left"/>
    </xf>
    <xf numFmtId="4" fontId="90" fillId="73" borderId="3" xfId="0" applyNumberFormat="1" applyFont="1" applyFill="1" applyBorder="1" applyAlignment="1">
      <alignment wrapText="1"/>
    </xf>
    <xf numFmtId="4" fontId="90" fillId="73" borderId="3" xfId="1221" applyNumberFormat="1" applyFont="1" applyFill="1" applyBorder="1" applyAlignment="1">
      <alignment horizontal="center" vertical="top"/>
    </xf>
    <xf numFmtId="4" fontId="93" fillId="73" borderId="3" xfId="1221" applyNumberFormat="1" applyFont="1" applyFill="1" applyBorder="1" applyAlignment="1">
      <alignment horizontal="center"/>
    </xf>
    <xf numFmtId="4" fontId="93" fillId="73" borderId="3" xfId="1221" applyNumberFormat="1" applyFont="1" applyFill="1" applyBorder="1" applyAlignment="1">
      <alignment wrapText="1"/>
    </xf>
    <xf numFmtId="4" fontId="93" fillId="73" borderId="3" xfId="1221" applyNumberFormat="1" applyFont="1" applyFill="1" applyBorder="1" applyAlignment="1">
      <alignment/>
    </xf>
    <xf numFmtId="4" fontId="93" fillId="73" borderId="3" xfId="1221" applyNumberFormat="1" applyFont="1" applyFill="1" applyBorder="1" applyAlignment="1">
      <alignment horizontal="left"/>
    </xf>
    <xf numFmtId="0" fontId="90" fillId="0" borderId="3" xfId="0" applyFont="1" applyBorder="1" applyAlignment="1">
      <alignment horizontal="center" vertical="top"/>
    </xf>
    <xf numFmtId="0" fontId="90" fillId="0" borderId="3" xfId="0" applyFont="1" applyBorder="1" applyAlignment="1">
      <alignment/>
    </xf>
    <xf numFmtId="0" fontId="90" fillId="0" borderId="3" xfId="0" applyFont="1" applyBorder="1" applyAlignment="1" applyProtection="1">
      <alignment vertical="center" wrapText="1"/>
      <protection locked="0"/>
    </xf>
    <xf numFmtId="3" fontId="90" fillId="0" borderId="3" xfId="0" applyNumberFormat="1" applyFont="1" applyBorder="1" applyAlignment="1">
      <alignment/>
    </xf>
    <xf numFmtId="2" fontId="90" fillId="0" borderId="3" xfId="0" applyNumberFormat="1" applyFont="1" applyBorder="1" applyAlignment="1">
      <alignment horizontal="center" wrapText="1"/>
    </xf>
    <xf numFmtId="3" fontId="90" fillId="0" borderId="3" xfId="0" applyNumberFormat="1" applyFont="1" applyBorder="1" applyAlignment="1">
      <alignment wrapText="1"/>
    </xf>
    <xf numFmtId="0" fontId="90" fillId="0" borderId="3" xfId="0" applyFont="1" applyFill="1" applyBorder="1" applyAlignment="1">
      <alignment horizontal="left"/>
    </xf>
    <xf numFmtId="2" fontId="90" fillId="0" borderId="3" xfId="0" applyNumberFormat="1" applyFont="1" applyBorder="1" applyAlignment="1">
      <alignment/>
    </xf>
    <xf numFmtId="0" fontId="90" fillId="0" borderId="3" xfId="0" applyFont="1" applyBorder="1" applyAlignment="1">
      <alignment horizontal="left"/>
    </xf>
    <xf numFmtId="0" fontId="90" fillId="0" borderId="3" xfId="1221" applyFont="1" applyFill="1" applyBorder="1" applyAlignment="1">
      <alignment horizontal="left" wrapText="1"/>
    </xf>
    <xf numFmtId="0" fontId="90" fillId="0" borderId="3" xfId="1221" applyFont="1" applyFill="1" applyBorder="1" applyAlignment="1">
      <alignment horizontal="left" vertical="center"/>
    </xf>
    <xf numFmtId="0" fontId="90" fillId="0" borderId="3" xfId="0" applyFont="1" applyBorder="1" applyAlignment="1">
      <alignment horizontal="center" vertical="center"/>
    </xf>
    <xf numFmtId="2" fontId="90" fillId="0" borderId="3" xfId="1221" applyNumberFormat="1" applyFont="1" applyBorder="1" applyAlignment="1">
      <alignment horizontal="left" wrapText="1"/>
    </xf>
    <xf numFmtId="2" fontId="90" fillId="0" borderId="3" xfId="1221" applyNumberFormat="1" applyFont="1" applyBorder="1" applyAlignment="1">
      <alignment wrapText="1"/>
    </xf>
    <xf numFmtId="0" fontId="91" fillId="0" borderId="3" xfId="0" applyFont="1" applyBorder="1" applyAlignment="1">
      <alignment horizontal="center" vertical="center"/>
    </xf>
    <xf numFmtId="2" fontId="90" fillId="73" borderId="3" xfId="0" applyNumberFormat="1" applyFont="1" applyFill="1" applyBorder="1" applyAlignment="1">
      <alignment wrapText="1"/>
    </xf>
    <xf numFmtId="2" fontId="90" fillId="73" borderId="3" xfId="0" applyNumberFormat="1" applyFont="1" applyFill="1" applyBorder="1" applyAlignment="1">
      <alignment vertical="center"/>
    </xf>
    <xf numFmtId="0" fontId="90" fillId="73" borderId="3" xfId="0" applyFont="1" applyFill="1" applyBorder="1" applyAlignment="1">
      <alignment horizontal="left" vertical="center"/>
    </xf>
    <xf numFmtId="2" fontId="90" fillId="73" borderId="3" xfId="0" applyNumberFormat="1" applyFont="1" applyFill="1" applyBorder="1" applyAlignment="1">
      <alignment/>
    </xf>
    <xf numFmtId="3" fontId="93" fillId="0" borderId="0" xfId="0" applyNumberFormat="1" applyFont="1" applyBorder="1" applyAlignment="1">
      <alignment/>
    </xf>
    <xf numFmtId="0" fontId="90" fillId="0" borderId="0" xfId="0" applyFont="1" applyBorder="1" applyAlignment="1">
      <alignment horizontal="center"/>
    </xf>
    <xf numFmtId="2" fontId="90" fillId="73" borderId="3" xfId="0" applyNumberFormat="1" applyFont="1" applyFill="1" applyBorder="1" applyAlignment="1">
      <alignment horizontal="right" vertical="center"/>
    </xf>
    <xf numFmtId="0" fontId="90" fillId="73" borderId="3" xfId="1221" applyFont="1" applyFill="1" applyBorder="1">
      <alignment/>
    </xf>
    <xf numFmtId="44" fontId="90" fillId="74" borderId="3" xfId="1089" applyFont="1" applyFill="1" applyBorder="1" applyAlignment="1">
      <alignment vertical="center" wrapText="1"/>
    </xf>
    <xf numFmtId="44" fontId="90" fillId="73" borderId="3" xfId="1089" applyFont="1" applyFill="1" applyBorder="1" applyAlignment="1">
      <alignment vertical="center" wrapText="1"/>
    </xf>
    <xf numFmtId="44" fontId="93" fillId="73" borderId="3" xfId="1089" applyFont="1" applyFill="1" applyBorder="1" applyAlignment="1">
      <alignment vertical="center" wrapText="1"/>
    </xf>
    <xf numFmtId="44" fontId="90" fillId="73" borderId="3" xfId="1089" applyFont="1" applyFill="1" applyBorder="1" applyAlignment="1">
      <alignment wrapText="1"/>
    </xf>
    <xf numFmtId="44" fontId="93" fillId="73" borderId="3" xfId="1089" applyFont="1" applyFill="1" applyBorder="1" applyAlignment="1">
      <alignment wrapText="1"/>
    </xf>
    <xf numFmtId="44" fontId="90" fillId="74" borderId="3" xfId="1089" applyFont="1" applyFill="1" applyBorder="1" applyAlignment="1">
      <alignment wrapText="1"/>
    </xf>
    <xf numFmtId="44" fontId="90" fillId="74" borderId="3" xfId="1089" applyFont="1" applyFill="1" applyBorder="1" applyAlignment="1">
      <alignment/>
    </xf>
    <xf numFmtId="44" fontId="90" fillId="0" borderId="3" xfId="1089" applyFont="1" applyBorder="1" applyAlignment="1">
      <alignment wrapText="1"/>
    </xf>
    <xf numFmtId="44" fontId="93" fillId="0" borderId="3" xfId="1089" applyFont="1" applyBorder="1" applyAlignment="1">
      <alignment wrapText="1"/>
    </xf>
    <xf numFmtId="0" fontId="90" fillId="73" borderId="0" xfId="0" applyFont="1" applyFill="1" applyBorder="1" applyAlignment="1">
      <alignment vertical="center"/>
    </xf>
    <xf numFmtId="14" fontId="90" fillId="73" borderId="0" xfId="0" applyNumberFormat="1" applyFont="1" applyFill="1" applyBorder="1" applyAlignment="1">
      <alignment vertical="center"/>
    </xf>
    <xf numFmtId="0" fontId="90" fillId="73" borderId="0" xfId="0" applyFont="1" applyFill="1" applyBorder="1" applyAlignment="1">
      <alignment horizontal="right" vertical="center"/>
    </xf>
    <xf numFmtId="14" fontId="90" fillId="73" borderId="0" xfId="0" applyNumberFormat="1" applyFont="1" applyFill="1" applyBorder="1" applyAlignment="1">
      <alignment horizontal="left" vertical="center"/>
    </xf>
    <xf numFmtId="0" fontId="90" fillId="73" borderId="0" xfId="0" applyFont="1" applyFill="1" applyBorder="1" applyAlignment="1">
      <alignment horizontal="center" vertical="center"/>
    </xf>
    <xf numFmtId="3" fontId="90" fillId="73" borderId="0" xfId="0" applyNumberFormat="1" applyFont="1" applyFill="1" applyBorder="1" applyAlignment="1">
      <alignment vertical="center"/>
    </xf>
    <xf numFmtId="14" fontId="90" fillId="73" borderId="0" xfId="0" applyNumberFormat="1" applyFont="1" applyFill="1" applyBorder="1" applyAlignment="1">
      <alignment horizontal="right" vertical="center"/>
    </xf>
    <xf numFmtId="0" fontId="91" fillId="73" borderId="0" xfId="0" applyFont="1" applyFill="1" applyBorder="1" applyAlignment="1">
      <alignment vertical="center"/>
    </xf>
    <xf numFmtId="0" fontId="90" fillId="73" borderId="0" xfId="0" applyFont="1" applyFill="1" applyBorder="1" applyAlignment="1">
      <alignment horizontal="left" vertical="center"/>
    </xf>
    <xf numFmtId="0" fontId="90" fillId="73" borderId="37" xfId="0" applyFont="1" applyFill="1" applyBorder="1" applyAlignment="1">
      <alignment vertical="center"/>
    </xf>
    <xf numFmtId="0" fontId="90" fillId="73" borderId="37" xfId="0" applyFont="1" applyFill="1" applyBorder="1" applyAlignment="1">
      <alignment horizontal="right" vertical="center"/>
    </xf>
    <xf numFmtId="0" fontId="90" fillId="73" borderId="37" xfId="0" applyFont="1" applyFill="1" applyBorder="1" applyAlignment="1">
      <alignment horizontal="left" vertical="center"/>
    </xf>
    <xf numFmtId="0" fontId="90" fillId="73" borderId="37" xfId="0" applyFont="1" applyFill="1" applyBorder="1" applyAlignment="1">
      <alignment horizontal="center" vertical="center"/>
    </xf>
    <xf numFmtId="3" fontId="90" fillId="73" borderId="37" xfId="0" applyNumberFormat="1" applyFont="1" applyFill="1" applyBorder="1" applyAlignment="1">
      <alignment vertical="center"/>
    </xf>
    <xf numFmtId="0" fontId="91" fillId="73" borderId="0" xfId="0" applyFont="1" applyFill="1" applyAlignment="1">
      <alignment vertical="center"/>
    </xf>
    <xf numFmtId="0" fontId="90" fillId="73" borderId="0" xfId="0" applyFont="1" applyFill="1" applyAlignment="1">
      <alignment horizontal="center" vertical="center"/>
    </xf>
    <xf numFmtId="3" fontId="90" fillId="73" borderId="0" xfId="0" applyNumberFormat="1" applyFont="1" applyFill="1" applyAlignment="1">
      <alignment vertical="center"/>
    </xf>
    <xf numFmtId="0" fontId="92" fillId="73" borderId="0" xfId="0" applyFont="1" applyFill="1" applyBorder="1" applyAlignment="1">
      <alignment horizontal="center" vertical="center"/>
    </xf>
    <xf numFmtId="0" fontId="92" fillId="73" borderId="0" xfId="0" applyFont="1" applyFill="1" applyBorder="1" applyAlignment="1">
      <alignment horizontal="right" vertical="center"/>
    </xf>
    <xf numFmtId="0" fontId="92" fillId="73" borderId="0" xfId="0" applyFont="1" applyFill="1" applyBorder="1" applyAlignment="1">
      <alignment horizontal="left" vertical="center"/>
    </xf>
    <xf numFmtId="0" fontId="92" fillId="73" borderId="0" xfId="0" applyFont="1" applyFill="1" applyAlignment="1">
      <alignment horizontal="center" vertical="center"/>
    </xf>
    <xf numFmtId="3" fontId="92" fillId="73" borderId="0" xfId="0" applyNumberFormat="1" applyFont="1" applyFill="1" applyAlignment="1">
      <alignment horizontal="center" vertical="center"/>
    </xf>
    <xf numFmtId="0" fontId="93" fillId="73" borderId="0" xfId="0" applyFont="1" applyFill="1" applyBorder="1" applyAlignment="1">
      <alignment horizontal="center" vertical="center"/>
    </xf>
    <xf numFmtId="2" fontId="90" fillId="73" borderId="0" xfId="0" applyNumberFormat="1" applyFont="1" applyFill="1" applyBorder="1" applyAlignment="1">
      <alignment horizontal="right" vertical="center"/>
    </xf>
    <xf numFmtId="0" fontId="90" fillId="73" borderId="3" xfId="0" applyFont="1" applyFill="1" applyBorder="1" applyAlignment="1">
      <alignment horizontal="center" vertical="center"/>
    </xf>
    <xf numFmtId="0" fontId="90" fillId="73" borderId="3" xfId="0" applyFont="1" applyFill="1" applyBorder="1" applyAlignment="1">
      <alignment vertical="center"/>
    </xf>
    <xf numFmtId="0" fontId="93" fillId="73" borderId="3" xfId="0" applyFont="1" applyFill="1" applyBorder="1" applyAlignment="1">
      <alignment horizontal="center" vertical="center"/>
    </xf>
    <xf numFmtId="0" fontId="93" fillId="73" borderId="3" xfId="0" applyFont="1" applyFill="1" applyBorder="1" applyAlignment="1">
      <alignment vertical="center"/>
    </xf>
    <xf numFmtId="2" fontId="93" fillId="73" borderId="3" xfId="0" applyNumberFormat="1" applyFont="1" applyFill="1" applyBorder="1" applyAlignment="1">
      <alignment horizontal="right" vertical="center"/>
    </xf>
    <xf numFmtId="0" fontId="93" fillId="73" borderId="3" xfId="0" applyFont="1" applyFill="1" applyBorder="1" applyAlignment="1">
      <alignment horizontal="left" vertical="center"/>
    </xf>
    <xf numFmtId="4" fontId="93" fillId="73" borderId="3" xfId="0" applyNumberFormat="1" applyFont="1" applyFill="1" applyBorder="1" applyAlignment="1">
      <alignment horizontal="center" vertical="center"/>
    </xf>
    <xf numFmtId="44" fontId="93" fillId="73" borderId="3" xfId="1089" applyFont="1" applyFill="1" applyBorder="1" applyAlignment="1">
      <alignment horizontal="right" vertical="center"/>
    </xf>
    <xf numFmtId="2" fontId="93" fillId="73" borderId="0" xfId="0" applyNumberFormat="1" applyFont="1" applyFill="1" applyBorder="1" applyAlignment="1">
      <alignment horizontal="right" vertical="center"/>
    </xf>
    <xf numFmtId="4" fontId="93" fillId="73" borderId="0" xfId="0" applyNumberFormat="1" applyFont="1" applyFill="1" applyBorder="1" applyAlignment="1">
      <alignment horizontal="center" vertical="center"/>
    </xf>
    <xf numFmtId="0" fontId="90" fillId="73" borderId="0" xfId="0" applyFont="1" applyFill="1" applyAlignment="1">
      <alignment horizontal="right" vertical="center"/>
    </xf>
    <xf numFmtId="0" fontId="90" fillId="73" borderId="0" xfId="0" applyFont="1" applyFill="1" applyAlignment="1">
      <alignment horizontal="left" vertical="center"/>
    </xf>
    <xf numFmtId="0" fontId="90" fillId="73" borderId="0" xfId="0" applyFont="1" applyFill="1" applyAlignment="1">
      <alignment vertical="center"/>
    </xf>
    <xf numFmtId="44" fontId="93" fillId="73" borderId="0" xfId="1089" applyFont="1" applyFill="1" applyBorder="1" applyAlignment="1">
      <alignment horizontal="right" vertical="center"/>
    </xf>
    <xf numFmtId="44" fontId="93" fillId="0" borderId="0" xfId="1089" applyFont="1" applyAlignment="1">
      <alignment/>
    </xf>
    <xf numFmtId="44" fontId="90" fillId="0" borderId="0" xfId="1089" applyFont="1" applyFill="1" applyBorder="1" applyAlignment="1">
      <alignment horizontal="center"/>
    </xf>
    <xf numFmtId="44" fontId="93" fillId="0" borderId="0" xfId="1089" applyFont="1" applyFill="1" applyBorder="1" applyAlignment="1">
      <alignment horizontal="right"/>
    </xf>
    <xf numFmtId="44" fontId="93" fillId="0" borderId="39" xfId="1089" applyFont="1" applyFill="1" applyBorder="1" applyAlignment="1">
      <alignment horizontal="right"/>
    </xf>
    <xf numFmtId="44" fontId="90" fillId="0" borderId="0" xfId="1089" applyFont="1" applyBorder="1" applyAlignment="1">
      <alignment/>
    </xf>
    <xf numFmtId="44" fontId="93" fillId="73" borderId="0" xfId="1089" applyFont="1" applyFill="1" applyAlignment="1">
      <alignment horizontal="right"/>
    </xf>
    <xf numFmtId="44" fontId="91" fillId="0" borderId="0" xfId="1089" applyFont="1" applyAlignment="1">
      <alignment horizontal="right"/>
    </xf>
    <xf numFmtId="0" fontId="91" fillId="0" borderId="0" xfId="0" applyFont="1" applyAlignment="1">
      <alignment horizontal="center"/>
    </xf>
    <xf numFmtId="0" fontId="93" fillId="73" borderId="0" xfId="0" applyFont="1" applyFill="1" applyAlignment="1">
      <alignment horizontal="center"/>
    </xf>
  </cellXfs>
  <cellStyles count="1492">
    <cellStyle name="Normal" xfId="0"/>
    <cellStyle name=",." xfId="15"/>
    <cellStyle name="､@ｯ・BQSUM" xfId="16"/>
    <cellStyle name="､@ｯ・BQSUM(D)" xfId="17"/>
    <cellStyle name="､d､ﾀｦ・BQSUM" xfId="18"/>
    <cellStyle name="､d､ﾀｦ・BQSUM(D)" xfId="19"/>
    <cellStyle name="､d､ﾀｦ・BQSUM_BQ ROHM-Genset (rev.1)" xfId="20"/>
    <cellStyle name="??" xfId="21"/>
    <cellStyle name="?? [0.00]_????" xfId="22"/>
    <cellStyle name="???? [0.00]_cost" xfId="23"/>
    <cellStyle name="????_cost" xfId="24"/>
    <cellStyle name="??_??" xfId="25"/>
    <cellStyle name="?…?a唇?e [0.00]_?\拶?A?\氏・A?U・" xfId="26"/>
    <cellStyle name="?…?a唇?e_?\拶?A?\氏・A?U・" xfId="27"/>
    <cellStyle name="?W準_?\拶?A?\氏・A?U・" xfId="28"/>
    <cellStyle name="_■080804Mazak PL price with Czech_comparision rev00 by KFU" xfId="29"/>
    <cellStyle name="_070717 Makita Quote" xfId="30"/>
    <cellStyle name="_080207 Nidec Rough Estimation Rev04" xfId="31"/>
    <cellStyle name="_080801 MAKITA Project Financial Statement" xfId="32"/>
    <cellStyle name="_090118 AIRS (NET) cost estimation excl land leveling" xfId="33"/>
    <cellStyle name="_090202_KYOCERA II_NET_R03" xfId="34"/>
    <cellStyle name="_20080824 MEIKO_PL Ph2 EstimationApproval" xfId="35"/>
    <cellStyle name="_2009 05 05 HONDA LOGISTICS new BOQ rev 4-yos" xfId="36"/>
    <cellStyle name="_DaikinD change work list ME_Re09" xfId="37"/>
    <cellStyle name="_DaikinD change work list ME_Re10" xfId="38"/>
    <cellStyle name="_DaikinD change work list ME_Re10 (2)" xfId="39"/>
    <cellStyle name="_DaikinD change work list ME_Re11" xfId="40"/>
    <cellStyle name="_DaikinD change work list ME-UP Quality Rooms" xfId="41"/>
    <cellStyle name="_DDC Process additional works Re02" xfId="42"/>
    <cellStyle name="_DDC QCrooms change works ME Re00" xfId="43"/>
    <cellStyle name="_DDC QCrooms change works ME Re00_090202_KYOCERA II_NET_R03" xfId="44"/>
    <cellStyle name="_DDC QCrooms change works ME Re00_090209 KSE_PhII 決裁書（EU）" xfId="45"/>
    <cellStyle name="_DDC QCrooms change works ME Re00_S013 - Liberec_roof CN 13 1 09" xfId="46"/>
    <cellStyle name="_gesamtsummen" xfId="47"/>
    <cellStyle name="_gesamtsummen_A.Temporaryand Infrastr usadge" xfId="48"/>
    <cellStyle name="_gesamtsummen_B1.Earth Works" xfId="49"/>
    <cellStyle name="_gesamtsummen_S013 - Liberec_roof CN 13 1 09" xfId="50"/>
    <cellStyle name="_hilfe-befehl" xfId="51"/>
    <cellStyle name="_hilfe-befehl_060926 subcontractor list for TTCE_02" xfId="52"/>
    <cellStyle name="_hilfe-befehl_2004.06 Budget Control(PSA) Ⅱ" xfId="53"/>
    <cellStyle name="_hilfe-befehl_2004.06 Budget Control(PSA) Ⅱ_A.Temporaryand Infrastr usadge" xfId="54"/>
    <cellStyle name="_hilfe-befehl_2004.06 Budget Control(PSA) Ⅱ_B1.Earth Works" xfId="55"/>
    <cellStyle name="_hilfe-befehl_A.Temporaryand Infrastr usadge" xfId="56"/>
    <cellStyle name="_hilfe-befehl_B1.Earth Works" xfId="57"/>
    <cellStyle name="_hilfe-befehl_Durr Paint Shop Cost for working budget 19.10.2004" xfId="58"/>
    <cellStyle name="_hilfe-befehl_Durr Paint Shop Cost for working budget 19.10.2004_A.Temporaryand Infrastr usadge" xfId="59"/>
    <cellStyle name="_hilfe-befehl_Durr Paint Shop Cost for working budget 19.10.2004_B1.Earth Works" xfId="60"/>
    <cellStyle name="_hilfe-befehl_Durr Paint Shop unit cost 28.09.2004 mengenprüfung" xfId="61"/>
    <cellStyle name="_hilfe-befehl_Durr Paint Shop unit cost 28.09.2004 mengenprüfung_A.Temporaryand Infrastr usadge" xfId="62"/>
    <cellStyle name="_hilfe-befehl_Durr Paint Shop unit cost 28.09.2004 mengenprüfung_B1.Earth Works" xfId="63"/>
    <cellStyle name="_hilfe-befehl_Final KIA Paint Shop 5.35%" xfId="64"/>
    <cellStyle name="_hilfe-befehl_Final KIA Paint Shop 5.35%_A.Temporaryand Infrastr usadge" xfId="65"/>
    <cellStyle name="_hilfe-befehl_Final KIA Paint Shop 5.35%_B1.Earth Works" xfId="66"/>
    <cellStyle name="_hilfe-befehl_HYSCO Const" xfId="67"/>
    <cellStyle name="_hilfe-befehl_HYSCO Const_A.Temporaryand Infrastr usadge" xfId="68"/>
    <cellStyle name="_hilfe-befehl_HYSCO Const_B1.Earth Works" xfId="69"/>
    <cellStyle name="_hilfe-befehl_HYSCO_by Sodomka" xfId="70"/>
    <cellStyle name="_hilfe-befehl_HYSCO_by Sodomka_A.Temporaryand Infrastr usadge" xfId="71"/>
    <cellStyle name="_hilfe-befehl_HYSCO_by Sodomka_B1.Earth Works" xfId="72"/>
    <cellStyle name="_hilfe-befehl_HYSCO_cost_051020" xfId="73"/>
    <cellStyle name="_hilfe-befehl_HYSCO_cost_051020_A.Temporaryand Infrastr usadge" xfId="74"/>
    <cellStyle name="_hilfe-befehl_HYSCO_cost_051020_B1.Earth Works" xfId="75"/>
    <cellStyle name="_hilfe-befehl_HYSCO_cost060313" xfId="76"/>
    <cellStyle name="_hilfe-befehl_HYSCO_cost060313_A.Temporaryand Infrastr usadge" xfId="77"/>
    <cellStyle name="_hilfe-befehl_HYSCO_cost060313_B1.Earth Works" xfId="78"/>
    <cellStyle name="_hilfe-befehl_KIA Paint Shop" xfId="79"/>
    <cellStyle name="_hilfe-befehl_KIA Paint Shop_A.Temporaryand Infrastr usadge" xfId="80"/>
    <cellStyle name="_hilfe-befehl_KIA Paint Shop_B1.Earth Works" xfId="81"/>
    <cellStyle name="_hilfe-befehl_MOBIS Const SKK" xfId="82"/>
    <cellStyle name="_hilfe-befehl_MOBIS Const SKK_A.Temporaryand Infrastr usadge" xfId="83"/>
    <cellStyle name="_hilfe-befehl_MOBIS Const SKK_B1.Earth Works" xfId="84"/>
    <cellStyle name="_hilfe-befehl_RDC_cost" xfId="85"/>
    <cellStyle name="_hilfe-befehl_RDC_cost_A.Temporaryand Infrastr usadge" xfId="86"/>
    <cellStyle name="_hilfe-befehl_RDC_cost_B1.Earth Works" xfId="87"/>
    <cellStyle name="_hilfe-befehl_RDC_cost060314" xfId="88"/>
    <cellStyle name="_hilfe-befehl_RDC_cost060314_A.Temporaryand Infrastr usadge" xfId="89"/>
    <cellStyle name="_hilfe-befehl_RDC_cost060314_B1.Earth Works" xfId="90"/>
    <cellStyle name="_hilfe-befehl_S013 - Liberec_roof CN 13 1 09" xfId="91"/>
    <cellStyle name="_hilfe-befehl_Siix Const" xfId="92"/>
    <cellStyle name="_hilfe-befehl_Siix Const_A.Temporaryand Infrastr usadge" xfId="93"/>
    <cellStyle name="_hilfe-befehl_Siix Const_B1.Earth Works" xfId="94"/>
    <cellStyle name="_hilfe-befehl_Unit Cost" xfId="95"/>
    <cellStyle name="_hilfe-befehl_Unit Cost_060926 subcontractor list for TTCE_02" xfId="96"/>
    <cellStyle name="_hilfe-befehl_Unit Cost_A.Temporaryand Infrastr usadge" xfId="97"/>
    <cellStyle name="_hilfe-befehl_Unit Cost_B1.Earth Works" xfId="98"/>
    <cellStyle name="_hilfe-befehl_Unit Cost_S013 - Liberec_roof CN 13 1 09" xfId="99"/>
    <cellStyle name="_hilfe-befehl_UNIT rate NGK 21.11.2002" xfId="100"/>
    <cellStyle name="_hilfe-befehl_UNIT rate NGK 21.11.2002_060926 subcontractor list for TTCE_02" xfId="101"/>
    <cellStyle name="_hilfe-befehl_UNIT rate NGK 21.11.2002_A.Temporaryand Infrastr usadge" xfId="102"/>
    <cellStyle name="_hilfe-befehl_UNIT rate NGK 21.11.2002_B1.Earth Works" xfId="103"/>
    <cellStyle name="_hilfe-befehl_UNIT rate NGK 21.11.2002_S013 - Liberec_roof CN 13 1 09" xfId="104"/>
    <cellStyle name="_hilfe-befehl_UNIT rate TMMP Version, 31.01.2003" xfId="105"/>
    <cellStyle name="_hilfe-befehl_UNIT rate TMMP Version, 31.01.2003_060926 subcontractor list for TTCE_02" xfId="106"/>
    <cellStyle name="_hilfe-befehl_UNIT rate TMMP Version, 31.01.2003_A.Temporaryand Infrastr usadge" xfId="107"/>
    <cellStyle name="_hilfe-befehl_UNIT rate TMMP Version, 31.01.2003_B1.Earth Works" xfId="108"/>
    <cellStyle name="_hilfe-befehl_UNIT rate TMMP Version, 31.01.2003_S013 - Liberec_roof CN 13 1 09" xfId="109"/>
    <cellStyle name="_hilfe-befehl_経費見直 14Sep05 06年度分" xfId="110"/>
    <cellStyle name="_hilfe-befehl_経費見直 14Sep05 06年度分_A.Temporaryand Infrastr usadge" xfId="111"/>
    <cellStyle name="_hilfe-befehl_経費見直 14Sep05 06年度分_B1.Earth Works" xfId="112"/>
    <cellStyle name="_hilfe-befehl_豊田通商変更見積り25.11.02" xfId="113"/>
    <cellStyle name="_hilfe-befehl_豊田通商変更見積り25.11.02_060926 subcontractor list for TTCE_02" xfId="114"/>
    <cellStyle name="_hilfe-befehl_豊田通商変更見積り25.11.02_A.Temporaryand Infrastr usadge" xfId="115"/>
    <cellStyle name="_hilfe-befehl_豊田通商変更見積り25.11.02_B1.Earth Works" xfId="116"/>
    <cellStyle name="_hilfe-befehl_豊田通商変更見積り25.11.02_S013 - Liberec_roof CN 13 1 09" xfId="117"/>
    <cellStyle name="_Mazak Poland expenditure 2009 08 24" xfId="118"/>
    <cellStyle name="_Sebranice-Alps Electrtic-324-2007" xfId="119"/>
    <cellStyle name="_spalte-kommentar" xfId="120"/>
    <cellStyle name="_spalte-kommentar_060926 subcontractor list for TTCE_02" xfId="121"/>
    <cellStyle name="_spalte-kommentar_A.Temporaryand Infrastr usadge" xfId="122"/>
    <cellStyle name="_spalte-kommentar_B1.Earth Works" xfId="123"/>
    <cellStyle name="_spalte-kommentar_S013 - Liberec_roof CN 13 1 09" xfId="124"/>
    <cellStyle name="_TGSSC2 BOQ (TAKENAKA) 02July2003" xfId="125"/>
    <cellStyle name="_ueber1" xfId="126"/>
    <cellStyle name="_ueber1_A.Temporaryand Infrastr usadge" xfId="127"/>
    <cellStyle name="_ueber1_B1.Earth Works" xfId="128"/>
    <cellStyle name="_ueber2" xfId="129"/>
    <cellStyle name="_ueber2_A.Temporaryand Infrastr usadge" xfId="130"/>
    <cellStyle name="_ueber2_B1.Earth Works" xfId="131"/>
    <cellStyle name="_ueber3" xfId="132"/>
    <cellStyle name="_ueber3_A.Temporaryand Infrastr usadge" xfId="133"/>
    <cellStyle name="_ueber3_B1.Earth Works" xfId="134"/>
    <cellStyle name="_Yamazaki Mazak cost estimation 2008-08-04" xfId="135"/>
    <cellStyle name="_zeile-berechnung" xfId="136"/>
    <cellStyle name="_zeile-berechnung_A.Temporaryand Infrastr usadge" xfId="137"/>
    <cellStyle name="_zeile-berechnung_B1.Earth Works" xfId="138"/>
    <cellStyle name="_zeile-bezeichner" xfId="139"/>
    <cellStyle name="_zeile-bezeichner_A.Temporaryand Infrastr usadge" xfId="140"/>
    <cellStyle name="_zeile-bezeichner_B1.Earth Works" xfId="141"/>
    <cellStyle name="_zeile-ergebnis" xfId="142"/>
    <cellStyle name="_zeile-ergebnis_A.Temporaryand Infrastr usadge" xfId="143"/>
    <cellStyle name="_zeile-ergebnis_B1.Earth Works" xfId="144"/>
    <cellStyle name="_zeile-rechenzeichen" xfId="145"/>
    <cellStyle name="_zeile-rechenzeichen_A.Temporaryand Infrastr usadge" xfId="146"/>
    <cellStyle name="_zeile-rechenzeichen_B1.Earth Works" xfId="147"/>
    <cellStyle name="_zwischensummen" xfId="148"/>
    <cellStyle name="_zwischensummen_A.Temporaryand Infrastr usadge" xfId="149"/>
    <cellStyle name="_zwischensummen_B1.Earth Works" xfId="150"/>
    <cellStyle name="_zwischensummen_S013 - Liberec_roof CN 13 1 09" xfId="151"/>
    <cellStyle name="_コピーDaikinD change work list ME_Re09" xfId="152"/>
    <cellStyle name="’E‰Y [0.00]_?\拶?A?\氏・A?U・" xfId="153"/>
    <cellStyle name="’Ê‰Ý [0.00]_ˆ¥A‚Æ•\†‚Æ–ÚŸ" xfId="154"/>
    <cellStyle name="’E‰Y [0.00]_addhp (2)" xfId="155"/>
    <cellStyle name="’Ê‰Ý [0.00]_addhp (2)" xfId="156"/>
    <cellStyle name="’E‰Y [0.00]_addhp (2)_BQ ROHM-Genset (rev.1)" xfId="157"/>
    <cellStyle name="’Ê‰Ý [0.00]_addhp (2)_BQ ROHM-Genset (rev.1)" xfId="158"/>
    <cellStyle name="’E‰Y [0.00]_Alternative NetBQ" xfId="159"/>
    <cellStyle name="’Ê‰Ý [0.00]_Alternative NetBQ" xfId="160"/>
    <cellStyle name="’E‰Y [0.00]_BQ" xfId="161"/>
    <cellStyle name="’Ê‰Ý [0.00]_BQ" xfId="162"/>
    <cellStyle name="’E‰Y [0.00]_BQ (2)" xfId="163"/>
    <cellStyle name="’Ê‰Ý [0.00]_BQ (2)" xfId="164"/>
    <cellStyle name="’E‰Y [0.00]_BQ (2)_BQ ROHM-Genset (rev.1)" xfId="165"/>
    <cellStyle name="’Ê‰Ý [0.00]_BQ (2)_BQ ROHM-Genset (rev.1)" xfId="166"/>
    <cellStyle name="’E‰Y [0.00]_BQ(2)" xfId="167"/>
    <cellStyle name="’Ê‰Ý [0.00]_BQ(2)" xfId="168"/>
    <cellStyle name="’E‰Y [0.00]_BQ(2)_BQ ROHM-Genset (rev.1)" xfId="169"/>
    <cellStyle name="’Ê‰Ý [0.00]_BQ(2)_BQ ROHM-Genset (rev.1)" xfId="170"/>
    <cellStyle name="’E‰Y [0.00]_BQ_BQ ROHM-Genset (rev.1)" xfId="171"/>
    <cellStyle name="’Ê‰Ý [0.00]_BQ_BQ ROHM-Genset (rev.1)" xfId="172"/>
    <cellStyle name="’E‰Y [0.00]_BQ2" xfId="173"/>
    <cellStyle name="’Ê‰Ý [0.00]_BQ2" xfId="174"/>
    <cellStyle name="’E‰Y [0.00]_BQ2_BQ ROHM-Genset (rev.1)" xfId="175"/>
    <cellStyle name="’Ê‰Ý [0.00]_BQ2_BQ ROHM-Genset (rev.1)" xfId="176"/>
    <cellStyle name="’E‰Y [0.00]_DRAFT(2)" xfId="177"/>
    <cellStyle name="’Ê‰Ý [0.00]_DRAFT(2)" xfId="178"/>
    <cellStyle name="’E‰Y [0.00]_DRAFT(2)_BQ ROHM-Genset (rev.1)" xfId="179"/>
    <cellStyle name="’Ê‰Ý [0.00]_DRAFT(2)_BQ ROHM-Genset (rev.1)" xfId="180"/>
    <cellStyle name="’E‰Y [0.00]_external" xfId="181"/>
    <cellStyle name="’Ê‰Ý [0.00]_external" xfId="182"/>
    <cellStyle name="’E‰Y [0.00]_external_BQ ROHM-Genset (rev.1)" xfId="183"/>
    <cellStyle name="’Ê‰Ý [0.00]_external_BQ ROHM-Genset (rev.1)" xfId="184"/>
    <cellStyle name="’E‰Y [0.00]_factory" xfId="185"/>
    <cellStyle name="’Ê‰Ý [0.00]_factory" xfId="186"/>
    <cellStyle name="’E‰Y [0.00]_factory (2)" xfId="187"/>
    <cellStyle name="’Ê‰Ý [0.00]_factory (2)" xfId="188"/>
    <cellStyle name="’E‰Y [0.00]_factory (2)_BQ ROHM-Genset (rev.1)" xfId="189"/>
    <cellStyle name="’Ê‰Ý [0.00]_factory (2)_BQ ROHM-Genset (rev.1)" xfId="190"/>
    <cellStyle name="’E‰Y [0.00]_factory_BQ ROHM-Genset (rev.1)" xfId="191"/>
    <cellStyle name="’Ê‰Ý [0.00]_factory_BQ ROHM-Genset (rev.1)" xfId="192"/>
    <cellStyle name="’E‰Y [0.00]_futaba" xfId="193"/>
    <cellStyle name="’Ê‰Ý [0.00]_futaba" xfId="194"/>
    <cellStyle name="’E‰Y [0.00]_futaba_BQ ROHM-Genset (rev.1)" xfId="195"/>
    <cellStyle name="’Ê‰Ý [0.00]_futaba_BQ ROHM-Genset (rev.1)" xfId="196"/>
    <cellStyle name="’E‰Y [0.00]_GI WWT" xfId="197"/>
    <cellStyle name="’Ê‰Ý [0.00]_GI WWT" xfId="198"/>
    <cellStyle name="’E‰Y [0.00]_GI WWT_BQ ROHM-Genset (rev.1)" xfId="199"/>
    <cellStyle name="’Ê‰Ý [0.00]_GI WWT_BQ ROHM-Genset (rev.1)" xfId="200"/>
    <cellStyle name="’E‰Y [0.00]_GI 香Z" xfId="201"/>
    <cellStyle name="’Ê‰Ý [0.00]_guard house" xfId="202"/>
    <cellStyle name="’E‰Y [0.00]_laroux" xfId="203"/>
    <cellStyle name="’Ê‰Ý [0.00]_laroux" xfId="204"/>
    <cellStyle name="’E‰Y [0.00]_laroux_?c蝕潤e" xfId="205"/>
    <cellStyle name="’Ê‰Ý [0.00]_laroux_laroux" xfId="206"/>
    <cellStyle name="’E‰Y [0.00]_laroux_MBQ (2)" xfId="207"/>
    <cellStyle name="’Ê‰Ý [0.00]_laroux_MBQ (2)" xfId="208"/>
    <cellStyle name="’E‰Y [0.00]_laroux_Sheet1" xfId="209"/>
    <cellStyle name="’Ê‰Ý [0.00]_laroux_Sheet1" xfId="210"/>
    <cellStyle name="’E‰Y [0.00]_laroux_Sheet1_BQ ROHM-Genset (rev.1)" xfId="211"/>
    <cellStyle name="’Ê‰Ý [0.00]_laroux_Sheet1_BQ ROHM-Genset (rev.1)" xfId="212"/>
    <cellStyle name="’E‰Y [0.00]_M BQ" xfId="213"/>
    <cellStyle name="’Ê‰Ý [0.00]_M BQ" xfId="214"/>
    <cellStyle name="’E‰Y [0.00]_M BQ_BQ ROHM-Genset (rev.1)" xfId="215"/>
    <cellStyle name="’Ê‰Ý [0.00]_M BQ_BQ ROHM-Genset (rev.1)" xfId="216"/>
    <cellStyle name="’E‰Y [0.00]_M summary" xfId="217"/>
    <cellStyle name="’Ê‰Ý [0.00]_M summary" xfId="218"/>
    <cellStyle name="’E‰Y [0.00]_M summary_BQ ROHM-Genset (rev.1)" xfId="219"/>
    <cellStyle name="’Ê‰Ý [0.00]_M summary_BQ ROHM-Genset (rev.1)" xfId="220"/>
    <cellStyle name="’E‰Y [0.00]_NETSUMMARYDATA" xfId="221"/>
    <cellStyle name="’Ê‰Ý [0.00]_NETSUMMARYDATA" xfId="222"/>
    <cellStyle name="’E‰Y [0.00]_powerhouse" xfId="223"/>
    <cellStyle name="’Ê‰Ý [0.00]_powerhouse" xfId="224"/>
    <cellStyle name="’E‰Y [0.00]_powerhouse_BQ ROHM-Genset (rev.1)" xfId="225"/>
    <cellStyle name="’Ê‰Ý [0.00]_powerhouse_BQ ROHM-Genset (rev.1)" xfId="226"/>
    <cellStyle name="’E‰Y [0.00]_RC1 " xfId="227"/>
    <cellStyle name="’Ê‰Ý [0.00]_RC1 " xfId="228"/>
    <cellStyle name="’E‰Y [0.00]_RC1 _BQ ROHM-Genset (rev.1)" xfId="229"/>
    <cellStyle name="’Ê‰Ý [0.00]_RC1 _BQ ROHM-Genset (rev.1)" xfId="230"/>
    <cellStyle name="’E‰Y [0.00]_Sheet1" xfId="231"/>
    <cellStyle name="’Ê‰Ý [0.00]_Sheet1" xfId="232"/>
    <cellStyle name="’E‰Y [0.00]_Sheet1_BQ ROHM-Genset (rev.1)" xfId="233"/>
    <cellStyle name="’Ê‰Ý [0.00]_Sheet1_BQ ROHM-Genset (rev.1)" xfId="234"/>
    <cellStyle name="’E‰Y [0.00]_SQG1" xfId="235"/>
    <cellStyle name="’Ê‰Ý [0.00]_SQG1" xfId="236"/>
    <cellStyle name="’E‰Y [0.00]_SQG1 (2)" xfId="237"/>
    <cellStyle name="’Ê‰Ý [0.00]_SQG1 (2)" xfId="238"/>
    <cellStyle name="’E‰Y [0.00]_SQG1 (2)_BQ ROHM-Genset (rev.1)" xfId="239"/>
    <cellStyle name="’Ê‰Ý [0.00]_SQG1 (2)_BQ ROHM-Genset (rev.1)" xfId="240"/>
    <cellStyle name="’E‰Y [0.00]_SQG1_BQ ROHM-Genset (rev.1)" xfId="241"/>
    <cellStyle name="’Ê‰Ý [0.00]_SQG1_BQ ROHM-Genset (rev.1)" xfId="242"/>
    <cellStyle name="’E‰Y [0.00]_summary" xfId="243"/>
    <cellStyle name="’Ê‰Ý [0.00]_summary" xfId="244"/>
    <cellStyle name="’E‰Y [0.00]_Summary of Net alternative" xfId="245"/>
    <cellStyle name="’Ê‰Ý [0.00]_Summary of Net alternative" xfId="246"/>
    <cellStyle name="’E‰Y [0.00]_summary_BQ ROHM-Genset (rev.1)" xfId="247"/>
    <cellStyle name="’Ê‰Ý [0.00]_summary_BQ ROHM-Genset (rev.1)" xfId="248"/>
    <cellStyle name="’E‰Y [0.00]_集?v?\" xfId="249"/>
    <cellStyle name="’E‰Y_?\拶?A?\氏・A?U・" xfId="250"/>
    <cellStyle name="’Ê‰Ý_ˆ¥A‚Æ•\†‚Æ–ÚŸ" xfId="251"/>
    <cellStyle name="’E‰Y_addhp (2)" xfId="252"/>
    <cellStyle name="’Ê‰Ý_addhp (2)" xfId="253"/>
    <cellStyle name="’E‰Y_addhp (2)_BQ ROHM-Genset (rev.1)" xfId="254"/>
    <cellStyle name="’Ê‰Ý_addhp (2)_BQ ROHM-Genset (rev.1)" xfId="255"/>
    <cellStyle name="’E‰Y_Alternative NetBQ" xfId="256"/>
    <cellStyle name="’Ê‰Ý_Alternative NetBQ" xfId="257"/>
    <cellStyle name="’E‰Y_BQ" xfId="258"/>
    <cellStyle name="’Ê‰Ý_BQ" xfId="259"/>
    <cellStyle name="’E‰Y_BQ (2)" xfId="260"/>
    <cellStyle name="’Ê‰Ý_BQ (2)" xfId="261"/>
    <cellStyle name="’E‰Y_BQ (2)_BQ ROHM-Genset (rev.1)" xfId="262"/>
    <cellStyle name="’Ê‰Ý_BQ (2)_BQ ROHM-Genset (rev.1)" xfId="263"/>
    <cellStyle name="’E‰Y_BQ(2)" xfId="264"/>
    <cellStyle name="’Ê‰Ý_BQ(2)" xfId="265"/>
    <cellStyle name="’E‰Y_BQ(2)_BQ ROHM-Genset (rev.1)" xfId="266"/>
    <cellStyle name="’Ê‰Ý_BQ(2)_BQ ROHM-Genset (rev.1)" xfId="267"/>
    <cellStyle name="’E‰Y_BQ_BQ ROHM-Genset (rev.1)" xfId="268"/>
    <cellStyle name="’Ê‰Ý_BQ_BQ ROHM-Genset (rev.1)" xfId="269"/>
    <cellStyle name="’E‰Y_BQ2" xfId="270"/>
    <cellStyle name="’Ê‰Ý_BQ2" xfId="271"/>
    <cellStyle name="’E‰Y_BQ2_BQ ROHM-Genset (rev.1)" xfId="272"/>
    <cellStyle name="’Ê‰Ý_BQ2_BQ ROHM-Genset (rev.1)" xfId="273"/>
    <cellStyle name="’E‰Y_DRAFT(2)" xfId="274"/>
    <cellStyle name="’Ê‰Ý_DRAFT(2)" xfId="275"/>
    <cellStyle name="’E‰Y_DRAFT(2)_BQ ROHM-Genset (rev.1)" xfId="276"/>
    <cellStyle name="’Ê‰Ý_DRAFT(2)_BQ ROHM-Genset (rev.1)" xfId="277"/>
    <cellStyle name="’E‰Y_external" xfId="278"/>
    <cellStyle name="’Ê‰Ý_external" xfId="279"/>
    <cellStyle name="’E‰Y_external_BQ ROHM-Genset (rev.1)" xfId="280"/>
    <cellStyle name="’Ê‰Ý_external_BQ ROHM-Genset (rev.1)" xfId="281"/>
    <cellStyle name="’E‰Y_factory" xfId="282"/>
    <cellStyle name="’Ê‰Ý_factory" xfId="283"/>
    <cellStyle name="’E‰Y_factory (2)" xfId="284"/>
    <cellStyle name="’Ê‰Ý_factory (2)" xfId="285"/>
    <cellStyle name="’E‰Y_factory (2)_BQ ROHM-Genset (rev.1)" xfId="286"/>
    <cellStyle name="’Ê‰Ý_factory (2)_BQ ROHM-Genset (rev.1)" xfId="287"/>
    <cellStyle name="’E‰Y_factory_BQ ROHM-Genset (rev.1)" xfId="288"/>
    <cellStyle name="’Ê‰Ý_factory_BQ ROHM-Genset (rev.1)" xfId="289"/>
    <cellStyle name="’E‰Y_futaba" xfId="290"/>
    <cellStyle name="’Ê‰Ý_futaba" xfId="291"/>
    <cellStyle name="’E‰Y_futaba_BQ ROHM-Genset (rev.1)" xfId="292"/>
    <cellStyle name="’Ê‰Ý_futaba_BQ ROHM-Genset (rev.1)" xfId="293"/>
    <cellStyle name="’E‰Y_GI WWT" xfId="294"/>
    <cellStyle name="’Ê‰Ý_GI WWT" xfId="295"/>
    <cellStyle name="’E‰Y_GI WWT_BQ ROHM-Genset (rev.1)" xfId="296"/>
    <cellStyle name="’Ê‰Ý_GI WWT_BQ ROHM-Genset (rev.1)" xfId="297"/>
    <cellStyle name="’E‰Y_GI 香Z" xfId="298"/>
    <cellStyle name="’Ê‰Ý_guard house" xfId="299"/>
    <cellStyle name="’E‰Y_laroux" xfId="300"/>
    <cellStyle name="’Ê‰Ý_laroux" xfId="301"/>
    <cellStyle name="’E‰Y_laroux_?c蝕潤e" xfId="302"/>
    <cellStyle name="’Ê‰Ý_laroux_laroux" xfId="303"/>
    <cellStyle name="’E‰Y_laroux_MBQ (2)" xfId="304"/>
    <cellStyle name="’Ê‰Ý_laroux_MBQ (2)" xfId="305"/>
    <cellStyle name="’E‰Y_laroux_Sheet1" xfId="306"/>
    <cellStyle name="’Ê‰Ý_laroux_Sheet1" xfId="307"/>
    <cellStyle name="’E‰Y_laroux_Sheet1_BQ ROHM-Genset (rev.1)" xfId="308"/>
    <cellStyle name="’Ê‰Ý_laroux_Sheet1_BQ ROHM-Genset (rev.1)" xfId="309"/>
    <cellStyle name="’E‰Y_M BQ" xfId="310"/>
    <cellStyle name="’Ê‰Ý_M BQ" xfId="311"/>
    <cellStyle name="’E‰Y_M BQ_BQ ROHM-Genset (rev.1)" xfId="312"/>
    <cellStyle name="’Ê‰Ý_M BQ_BQ ROHM-Genset (rev.1)" xfId="313"/>
    <cellStyle name="’E‰Y_M summary" xfId="314"/>
    <cellStyle name="’Ê‰Ý_M summary" xfId="315"/>
    <cellStyle name="’E‰Y_M summary_BQ ROHM-Genset (rev.1)" xfId="316"/>
    <cellStyle name="’Ê‰Ý_M summary_BQ ROHM-Genset (rev.1)" xfId="317"/>
    <cellStyle name="’E‰Y_NETSUMMARYDATA" xfId="318"/>
    <cellStyle name="’Ê‰Ý_NETSUMMARYDATA" xfId="319"/>
    <cellStyle name="’E‰Y_powerhouse" xfId="320"/>
    <cellStyle name="’Ê‰Ý_powerhouse" xfId="321"/>
    <cellStyle name="’E‰Y_powerhouse_BQ ROHM-Genset (rev.1)" xfId="322"/>
    <cellStyle name="’Ê‰Ý_powerhouse_BQ ROHM-Genset (rev.1)" xfId="323"/>
    <cellStyle name="’E‰Y_RC1 " xfId="324"/>
    <cellStyle name="’Ê‰Ý_RC1 " xfId="325"/>
    <cellStyle name="’E‰Y_RC1 _BQ ROHM-Genset (rev.1)" xfId="326"/>
    <cellStyle name="’Ê‰Ý_RC1 _BQ ROHM-Genset (rev.1)" xfId="327"/>
    <cellStyle name="’E‰Y_Sheet1" xfId="328"/>
    <cellStyle name="’Ê‰Ý_Sheet1" xfId="329"/>
    <cellStyle name="’E‰Y_Sheet1_BQ ROHM-Genset (rev.1)" xfId="330"/>
    <cellStyle name="’Ê‰Ý_Sheet1_BQ ROHM-Genset (rev.1)" xfId="331"/>
    <cellStyle name="’E‰Y_SQG1" xfId="332"/>
    <cellStyle name="’Ê‰Ý_SQG1" xfId="333"/>
    <cellStyle name="’E‰Y_SQG1 (2)" xfId="334"/>
    <cellStyle name="’Ê‰Ý_SQG1 (2)" xfId="335"/>
    <cellStyle name="’E‰Y_SQG1 (2)_BQ ROHM-Genset (rev.1)" xfId="336"/>
    <cellStyle name="’Ê‰Ý_SQG1 (2)_BQ ROHM-Genset (rev.1)" xfId="337"/>
    <cellStyle name="’E‰Y_SQG1_BQ ROHM-Genset (rev.1)" xfId="338"/>
    <cellStyle name="’Ê‰Ý_SQG1_BQ ROHM-Genset (rev.1)" xfId="339"/>
    <cellStyle name="’E‰Y_summary" xfId="340"/>
    <cellStyle name="’Ê‰Ý_summary" xfId="341"/>
    <cellStyle name="’E‰Y_Summary of Net alternative" xfId="342"/>
    <cellStyle name="’Ê‰Ý_Summary of Net alternative" xfId="343"/>
    <cellStyle name="’E‰Y_summary_BQ ROHM-Genset (rev.1)" xfId="344"/>
    <cellStyle name="’Ê‰Ý_summary_BQ ROHM-Genset (rev.1)" xfId="345"/>
    <cellStyle name="’E‰Y_集?v?\" xfId="346"/>
    <cellStyle name="”n?\旨" xfId="347"/>
    <cellStyle name="”ñ•\¦" xfId="348"/>
    <cellStyle name="–¢’è‹`" xfId="349"/>
    <cellStyle name="•\¦Ï‚Ý‚ÌƒnƒCƒp[ƒŠƒ“ƒN" xfId="350"/>
    <cellStyle name="•\Z¦Ï‚Ý‚ÌƒnƒCƒp[ƒŠƒ“ƒN" xfId="351"/>
    <cellStyle name="•\Ž¦Ï‚Ý‚ÌƒnƒCƒp[ƒŠƒ“ƒN" xfId="352"/>
    <cellStyle name="•W?_‹Zp‹Æ–±" xfId="353"/>
    <cellStyle name="•W€_‹Zp‹Æ–±" xfId="354"/>
    <cellStyle name="•W_`" xfId="355"/>
    <cellStyle name="¢è`" xfId="356"/>
    <cellStyle name="æØè [0.00]_¥AÆ\ÆÚ" xfId="357"/>
    <cellStyle name="æØè_¥AÆ\ÆÚ" xfId="358"/>
    <cellStyle name="ÊÝ [0.00]_¥AÆ\ÆÚ" xfId="359"/>
    <cellStyle name="ÊÝ_¥AÆ\ÆÚ" xfId="360"/>
    <cellStyle name="ñ\¦" xfId="361"/>
    <cellStyle name="W_¯æ\" xfId="362"/>
    <cellStyle name="1" xfId="363"/>
    <cellStyle name="1_049F_K_CH_Piast_wersja2" xfId="364"/>
    <cellStyle name="1_049F_K_CH_Piast_wersja2_090106_SGGL_E_outline specification.rev00" xfId="365"/>
    <cellStyle name="1_049F_K_CH_Piast_wersja2_A.Temporaryand Infrastr usadge" xfId="366"/>
    <cellStyle name="1_049F_K_CH_Piast_wersja2_B1.Earth Works" xfId="367"/>
    <cellStyle name="1_049F_K_CH_Piast_wersja2_S013 - Liberec_roof CN 13 1 09" xfId="368"/>
    <cellStyle name="1_049F_K_CH_Piast_wersja2_SGGL-prelim  E-pricing (2)" xfId="369"/>
    <cellStyle name="1_65203_2000.05.11" xfId="370"/>
    <cellStyle name="1_65203_2000.05.11_090106_SGGL_E_outline specification.rev00" xfId="371"/>
    <cellStyle name="1_65203_2000.05.11_A.Temporaryand Infrastr usadge" xfId="372"/>
    <cellStyle name="1_65203_2000.05.11_B1.Earth Works" xfId="373"/>
    <cellStyle name="1_65203_2000.05.11_S013 - Liberec_roof CN 13 1 09" xfId="374"/>
    <cellStyle name="1_65203_2000.05.11_SGGL-prelim  E-pricing (2)" xfId="375"/>
    <cellStyle name="1_A.Temporaryand Infrastr usadge" xfId="376"/>
    <cellStyle name="1_B1.Earth Works" xfId="377"/>
    <cellStyle name="1_Ico_12c" xfId="378"/>
    <cellStyle name="1_Ico_12c_090106_SGGL_E_outline specification.rev00" xfId="379"/>
    <cellStyle name="1_Ico_12c_A.Temporaryand Infrastr usadge" xfId="380"/>
    <cellStyle name="1_Ico_12c_B1.Earth Works" xfId="381"/>
    <cellStyle name="1_Ico_12c_S013 - Liberec_roof CN 13 1 09" xfId="382"/>
    <cellStyle name="1_Ico_12c_SGGL-prelim  E-pricing (2)" xfId="383"/>
    <cellStyle name="1_karta ico maj" xfId="384"/>
    <cellStyle name="1_karta ico maj_090106_SGGL_E_outline specification.rev00" xfId="385"/>
    <cellStyle name="1_karta ico maj_A.Temporaryand Infrastr usadge" xfId="386"/>
    <cellStyle name="1_karta ico maj_B1.Earth Works" xfId="387"/>
    <cellStyle name="1_karta ico maj_S013 - Liberec_roof CN 13 1 09" xfId="388"/>
    <cellStyle name="1_karta ico maj_SGGL-prelim  E-pricing (2)" xfId="389"/>
    <cellStyle name="1_Kłodzko-szkoleniowy" xfId="390"/>
    <cellStyle name="1_Kłodzko-szkoleniowy_090106_SGGL_E_outline specification.rev00" xfId="391"/>
    <cellStyle name="1_Kłodzko-szkoleniowy_A.Temporaryand Infrastr usadge" xfId="392"/>
    <cellStyle name="1_Kłodzko-szkoleniowy_B1.Earth Works" xfId="393"/>
    <cellStyle name="1_Kłodzko-szkoleniowy_S013 - Liberec_roof CN 13 1 09" xfId="394"/>
    <cellStyle name="1_Kłodzko-szkoleniowy_SGGL-prelim  E-pricing (2)" xfId="395"/>
    <cellStyle name="20 % – Zvýraznění 1" xfId="396"/>
    <cellStyle name="20 % – Zvýraznění 2" xfId="397"/>
    <cellStyle name="20 % – Zvýraznění 3" xfId="398"/>
    <cellStyle name="20 % – Zvýraznění 4" xfId="399"/>
    <cellStyle name="20 % – Zvýraznění 5" xfId="400"/>
    <cellStyle name="20 % – Zvýraznění 6" xfId="401"/>
    <cellStyle name="20 % – Zvýraznění1 2" xfId="402"/>
    <cellStyle name="20 % – Zvýraznění2 2" xfId="403"/>
    <cellStyle name="20 % – Zvýraznění3 2" xfId="404"/>
    <cellStyle name="20 % – Zvýraznění4 2" xfId="405"/>
    <cellStyle name="20 % – Zvýraznění5 2" xfId="406"/>
    <cellStyle name="20 % – Zvýraznění6 2" xfId="407"/>
    <cellStyle name="20% - Accent1" xfId="408"/>
    <cellStyle name="20% - Accent2" xfId="409"/>
    <cellStyle name="20% - Accent3" xfId="410"/>
    <cellStyle name="20% - Accent4" xfId="411"/>
    <cellStyle name="20% - Accent5" xfId="412"/>
    <cellStyle name="20% - Accent6" xfId="413"/>
    <cellStyle name="20% - akcent 1" xfId="414"/>
    <cellStyle name="20% - akcent 1 10" xfId="415"/>
    <cellStyle name="20% - akcent 1 11" xfId="416"/>
    <cellStyle name="20% - akcent 1 12" xfId="417"/>
    <cellStyle name="20% - akcent 1 13" xfId="418"/>
    <cellStyle name="20% - akcent 1 14" xfId="419"/>
    <cellStyle name="20% - akcent 1 15" xfId="420"/>
    <cellStyle name="20% - akcent 1 16" xfId="421"/>
    <cellStyle name="20% - akcent 1 17" xfId="422"/>
    <cellStyle name="20% - akcent 1 18" xfId="423"/>
    <cellStyle name="20% - akcent 1 2" xfId="424"/>
    <cellStyle name="20% - akcent 1 3" xfId="425"/>
    <cellStyle name="20% - akcent 1 4" xfId="426"/>
    <cellStyle name="20% - akcent 1 5" xfId="427"/>
    <cellStyle name="20% - akcent 1 6" xfId="428"/>
    <cellStyle name="20% - akcent 1 7" xfId="429"/>
    <cellStyle name="20% - akcent 1 8" xfId="430"/>
    <cellStyle name="20% - akcent 1 9" xfId="431"/>
    <cellStyle name="20% - akcent 2" xfId="432"/>
    <cellStyle name="20% - akcent 2 10" xfId="433"/>
    <cellStyle name="20% - akcent 2 11" xfId="434"/>
    <cellStyle name="20% - akcent 2 12" xfId="435"/>
    <cellStyle name="20% - akcent 2 13" xfId="436"/>
    <cellStyle name="20% - akcent 2 14" xfId="437"/>
    <cellStyle name="20% - akcent 2 15" xfId="438"/>
    <cellStyle name="20% - akcent 2 16" xfId="439"/>
    <cellStyle name="20% - akcent 2 17" xfId="440"/>
    <cellStyle name="20% - akcent 2 18" xfId="441"/>
    <cellStyle name="20% - akcent 2 2" xfId="442"/>
    <cellStyle name="20% - akcent 2 3" xfId="443"/>
    <cellStyle name="20% - akcent 2 4" xfId="444"/>
    <cellStyle name="20% - akcent 2 5" xfId="445"/>
    <cellStyle name="20% - akcent 2 6" xfId="446"/>
    <cellStyle name="20% - akcent 2 7" xfId="447"/>
    <cellStyle name="20% - akcent 2 8" xfId="448"/>
    <cellStyle name="20% - akcent 2 9" xfId="449"/>
    <cellStyle name="20% - akcent 3" xfId="450"/>
    <cellStyle name="20% - akcent 3 10" xfId="451"/>
    <cellStyle name="20% - akcent 3 11" xfId="452"/>
    <cellStyle name="20% - akcent 3 12" xfId="453"/>
    <cellStyle name="20% - akcent 3 13" xfId="454"/>
    <cellStyle name="20% - akcent 3 14" xfId="455"/>
    <cellStyle name="20% - akcent 3 15" xfId="456"/>
    <cellStyle name="20% - akcent 3 16" xfId="457"/>
    <cellStyle name="20% - akcent 3 17" xfId="458"/>
    <cellStyle name="20% - akcent 3 18" xfId="459"/>
    <cellStyle name="20% - akcent 3 2" xfId="460"/>
    <cellStyle name="20% - akcent 3 3" xfId="461"/>
    <cellStyle name="20% - akcent 3 4" xfId="462"/>
    <cellStyle name="20% - akcent 3 5" xfId="463"/>
    <cellStyle name="20% - akcent 3 6" xfId="464"/>
    <cellStyle name="20% - akcent 3 7" xfId="465"/>
    <cellStyle name="20% - akcent 3 8" xfId="466"/>
    <cellStyle name="20% - akcent 3 9" xfId="467"/>
    <cellStyle name="20% - akcent 4" xfId="468"/>
    <cellStyle name="20% - akcent 4 10" xfId="469"/>
    <cellStyle name="20% - akcent 4 11" xfId="470"/>
    <cellStyle name="20% - akcent 4 12" xfId="471"/>
    <cellStyle name="20% - akcent 4 13" xfId="472"/>
    <cellStyle name="20% - akcent 4 14" xfId="473"/>
    <cellStyle name="20% - akcent 4 15" xfId="474"/>
    <cellStyle name="20% - akcent 4 16" xfId="475"/>
    <cellStyle name="20% - akcent 4 17" xfId="476"/>
    <cellStyle name="20% - akcent 4 18" xfId="477"/>
    <cellStyle name="20% - akcent 4 2" xfId="478"/>
    <cellStyle name="20% - akcent 4 3" xfId="479"/>
    <cellStyle name="20% - akcent 4 4" xfId="480"/>
    <cellStyle name="20% - akcent 4 5" xfId="481"/>
    <cellStyle name="20% - akcent 4 6" xfId="482"/>
    <cellStyle name="20% - akcent 4 7" xfId="483"/>
    <cellStyle name="20% - akcent 4 8" xfId="484"/>
    <cellStyle name="20% - akcent 4 9" xfId="485"/>
    <cellStyle name="20% - akcent 5" xfId="486"/>
    <cellStyle name="20% - akcent 5 10" xfId="487"/>
    <cellStyle name="20% - akcent 5 11" xfId="488"/>
    <cellStyle name="20% - akcent 5 12" xfId="489"/>
    <cellStyle name="20% - akcent 5 13" xfId="490"/>
    <cellStyle name="20% - akcent 5 14" xfId="491"/>
    <cellStyle name="20% - akcent 5 15" xfId="492"/>
    <cellStyle name="20% - akcent 5 16" xfId="493"/>
    <cellStyle name="20% - akcent 5 17" xfId="494"/>
    <cellStyle name="20% - akcent 5 18" xfId="495"/>
    <cellStyle name="20% - akcent 5 2" xfId="496"/>
    <cellStyle name="20% - akcent 5 3" xfId="497"/>
    <cellStyle name="20% - akcent 5 4" xfId="498"/>
    <cellStyle name="20% - akcent 5 5" xfId="499"/>
    <cellStyle name="20% - akcent 5 6" xfId="500"/>
    <cellStyle name="20% - akcent 5 7" xfId="501"/>
    <cellStyle name="20% - akcent 5 8" xfId="502"/>
    <cellStyle name="20% - akcent 5 9" xfId="503"/>
    <cellStyle name="20% - akcent 6" xfId="504"/>
    <cellStyle name="20% - akcent 6 10" xfId="505"/>
    <cellStyle name="20% - akcent 6 11" xfId="506"/>
    <cellStyle name="20% - akcent 6 12" xfId="507"/>
    <cellStyle name="20% - akcent 6 13" xfId="508"/>
    <cellStyle name="20% - akcent 6 14" xfId="509"/>
    <cellStyle name="20% - akcent 6 15" xfId="510"/>
    <cellStyle name="20% - akcent 6 16" xfId="511"/>
    <cellStyle name="20% - akcent 6 17" xfId="512"/>
    <cellStyle name="20% - akcent 6 18" xfId="513"/>
    <cellStyle name="20% - akcent 6 2" xfId="514"/>
    <cellStyle name="20% - akcent 6 3" xfId="515"/>
    <cellStyle name="20% - akcent 6 4" xfId="516"/>
    <cellStyle name="20% - akcent 6 5" xfId="517"/>
    <cellStyle name="20% - akcent 6 6" xfId="518"/>
    <cellStyle name="20% - akcent 6 7" xfId="519"/>
    <cellStyle name="20% - akcent 6 8" xfId="520"/>
    <cellStyle name="20% - akcent 6 9" xfId="521"/>
    <cellStyle name="40 % – Zvýraznění 1" xfId="522"/>
    <cellStyle name="40 % – Zvýraznění 2" xfId="523"/>
    <cellStyle name="40 % – Zvýraznění 3" xfId="524"/>
    <cellStyle name="40 % – Zvýraznění 4" xfId="525"/>
    <cellStyle name="40 % – Zvýraznění 5" xfId="526"/>
    <cellStyle name="40 % – Zvýraznění 6" xfId="527"/>
    <cellStyle name="40 % – Zvýraznění1 2" xfId="528"/>
    <cellStyle name="40 % – Zvýraznění2 2" xfId="529"/>
    <cellStyle name="40 % – Zvýraznění3 2" xfId="530"/>
    <cellStyle name="40 % – Zvýraznění4 2" xfId="531"/>
    <cellStyle name="40 % – Zvýraznění5 2" xfId="532"/>
    <cellStyle name="40 % – Zvýraznění6 2" xfId="533"/>
    <cellStyle name="40% - Accent1" xfId="534"/>
    <cellStyle name="40% - Accent2" xfId="535"/>
    <cellStyle name="40% - Accent3" xfId="536"/>
    <cellStyle name="40% - Accent4" xfId="537"/>
    <cellStyle name="40% - Accent5" xfId="538"/>
    <cellStyle name="40% - Accent6" xfId="539"/>
    <cellStyle name="40% - akcent 1" xfId="540"/>
    <cellStyle name="40% - akcent 1 10" xfId="541"/>
    <cellStyle name="40% - akcent 1 11" xfId="542"/>
    <cellStyle name="40% - akcent 1 12" xfId="543"/>
    <cellStyle name="40% - akcent 1 13" xfId="544"/>
    <cellStyle name="40% - akcent 1 14" xfId="545"/>
    <cellStyle name="40% - akcent 1 15" xfId="546"/>
    <cellStyle name="40% - akcent 1 16" xfId="547"/>
    <cellStyle name="40% - akcent 1 17" xfId="548"/>
    <cellStyle name="40% - akcent 1 18" xfId="549"/>
    <cellStyle name="40% - akcent 1 2" xfId="550"/>
    <cellStyle name="40% - akcent 1 3" xfId="551"/>
    <cellStyle name="40% - akcent 1 4" xfId="552"/>
    <cellStyle name="40% - akcent 1 5" xfId="553"/>
    <cellStyle name="40% - akcent 1 6" xfId="554"/>
    <cellStyle name="40% - akcent 1 7" xfId="555"/>
    <cellStyle name="40% - akcent 1 8" xfId="556"/>
    <cellStyle name="40% - akcent 1 9" xfId="557"/>
    <cellStyle name="40% - akcent 2" xfId="558"/>
    <cellStyle name="40% - akcent 2 10" xfId="559"/>
    <cellStyle name="40% - akcent 2 11" xfId="560"/>
    <cellStyle name="40% - akcent 2 12" xfId="561"/>
    <cellStyle name="40% - akcent 2 13" xfId="562"/>
    <cellStyle name="40% - akcent 2 14" xfId="563"/>
    <cellStyle name="40% - akcent 2 15" xfId="564"/>
    <cellStyle name="40% - akcent 2 16" xfId="565"/>
    <cellStyle name="40% - akcent 2 17" xfId="566"/>
    <cellStyle name="40% - akcent 2 18" xfId="567"/>
    <cellStyle name="40% - akcent 2 2" xfId="568"/>
    <cellStyle name="40% - akcent 2 3" xfId="569"/>
    <cellStyle name="40% - akcent 2 4" xfId="570"/>
    <cellStyle name="40% - akcent 2 5" xfId="571"/>
    <cellStyle name="40% - akcent 2 6" xfId="572"/>
    <cellStyle name="40% - akcent 2 7" xfId="573"/>
    <cellStyle name="40% - akcent 2 8" xfId="574"/>
    <cellStyle name="40% - akcent 2 9" xfId="575"/>
    <cellStyle name="40% - akcent 3" xfId="576"/>
    <cellStyle name="40% - akcent 3 10" xfId="577"/>
    <cellStyle name="40% - akcent 3 11" xfId="578"/>
    <cellStyle name="40% - akcent 3 12" xfId="579"/>
    <cellStyle name="40% - akcent 3 13" xfId="580"/>
    <cellStyle name="40% - akcent 3 14" xfId="581"/>
    <cellStyle name="40% - akcent 3 15" xfId="582"/>
    <cellStyle name="40% - akcent 3 16" xfId="583"/>
    <cellStyle name="40% - akcent 3 17" xfId="584"/>
    <cellStyle name="40% - akcent 3 18" xfId="585"/>
    <cellStyle name="40% - akcent 3 2" xfId="586"/>
    <cellStyle name="40% - akcent 3 3" xfId="587"/>
    <cellStyle name="40% - akcent 3 4" xfId="588"/>
    <cellStyle name="40% - akcent 3 5" xfId="589"/>
    <cellStyle name="40% - akcent 3 6" xfId="590"/>
    <cellStyle name="40% - akcent 3 7" xfId="591"/>
    <cellStyle name="40% - akcent 3 8" xfId="592"/>
    <cellStyle name="40% - akcent 3 9" xfId="593"/>
    <cellStyle name="40% - akcent 4" xfId="594"/>
    <cellStyle name="40% - akcent 4 10" xfId="595"/>
    <cellStyle name="40% - akcent 4 11" xfId="596"/>
    <cellStyle name="40% - akcent 4 12" xfId="597"/>
    <cellStyle name="40% - akcent 4 13" xfId="598"/>
    <cellStyle name="40% - akcent 4 14" xfId="599"/>
    <cellStyle name="40% - akcent 4 15" xfId="600"/>
    <cellStyle name="40% - akcent 4 16" xfId="601"/>
    <cellStyle name="40% - akcent 4 17" xfId="602"/>
    <cellStyle name="40% - akcent 4 18" xfId="603"/>
    <cellStyle name="40% - akcent 4 2" xfId="604"/>
    <cellStyle name="40% - akcent 4 3" xfId="605"/>
    <cellStyle name="40% - akcent 4 4" xfId="606"/>
    <cellStyle name="40% - akcent 4 5" xfId="607"/>
    <cellStyle name="40% - akcent 4 6" xfId="608"/>
    <cellStyle name="40% - akcent 4 7" xfId="609"/>
    <cellStyle name="40% - akcent 4 8" xfId="610"/>
    <cellStyle name="40% - akcent 4 9" xfId="611"/>
    <cellStyle name="40% - akcent 5" xfId="612"/>
    <cellStyle name="40% - akcent 5 10" xfId="613"/>
    <cellStyle name="40% - akcent 5 11" xfId="614"/>
    <cellStyle name="40% - akcent 5 12" xfId="615"/>
    <cellStyle name="40% - akcent 5 13" xfId="616"/>
    <cellStyle name="40% - akcent 5 14" xfId="617"/>
    <cellStyle name="40% - akcent 5 15" xfId="618"/>
    <cellStyle name="40% - akcent 5 16" xfId="619"/>
    <cellStyle name="40% - akcent 5 17" xfId="620"/>
    <cellStyle name="40% - akcent 5 18" xfId="621"/>
    <cellStyle name="40% - akcent 5 2" xfId="622"/>
    <cellStyle name="40% - akcent 5 3" xfId="623"/>
    <cellStyle name="40% - akcent 5 4" xfId="624"/>
    <cellStyle name="40% - akcent 5 5" xfId="625"/>
    <cellStyle name="40% - akcent 5 6" xfId="626"/>
    <cellStyle name="40% - akcent 5 7" xfId="627"/>
    <cellStyle name="40% - akcent 5 8" xfId="628"/>
    <cellStyle name="40% - akcent 5 9" xfId="629"/>
    <cellStyle name="40% - akcent 6" xfId="630"/>
    <cellStyle name="40% - akcent 6 10" xfId="631"/>
    <cellStyle name="40% - akcent 6 11" xfId="632"/>
    <cellStyle name="40% - akcent 6 12" xfId="633"/>
    <cellStyle name="40% - akcent 6 13" xfId="634"/>
    <cellStyle name="40% - akcent 6 14" xfId="635"/>
    <cellStyle name="40% - akcent 6 15" xfId="636"/>
    <cellStyle name="40% - akcent 6 16" xfId="637"/>
    <cellStyle name="40% - akcent 6 17" xfId="638"/>
    <cellStyle name="40% - akcent 6 18" xfId="639"/>
    <cellStyle name="40% - akcent 6 2" xfId="640"/>
    <cellStyle name="40% - akcent 6 3" xfId="641"/>
    <cellStyle name="40% - akcent 6 4" xfId="642"/>
    <cellStyle name="40% - akcent 6 5" xfId="643"/>
    <cellStyle name="40% - akcent 6 6" xfId="644"/>
    <cellStyle name="40% - akcent 6 7" xfId="645"/>
    <cellStyle name="40% - akcent 6 8" xfId="646"/>
    <cellStyle name="40% - akcent 6 9" xfId="647"/>
    <cellStyle name="60 % – Zvýraznění 1" xfId="648"/>
    <cellStyle name="60 % – Zvýraznění 2" xfId="649"/>
    <cellStyle name="60 % – Zvýraznění 3" xfId="650"/>
    <cellStyle name="60 % – Zvýraznění 4" xfId="651"/>
    <cellStyle name="60 % – Zvýraznění 5" xfId="652"/>
    <cellStyle name="60 % – Zvýraznění 6" xfId="653"/>
    <cellStyle name="60 % – Zvýraznění1 2" xfId="654"/>
    <cellStyle name="60 % – Zvýraznění2 2" xfId="655"/>
    <cellStyle name="60 % – Zvýraznění3 2" xfId="656"/>
    <cellStyle name="60 % – Zvýraznění4 2" xfId="657"/>
    <cellStyle name="60 % – Zvýraznění5 2" xfId="658"/>
    <cellStyle name="60 % – Zvýraznění6 2" xfId="659"/>
    <cellStyle name="60% - Accent1" xfId="660"/>
    <cellStyle name="60% - Accent2" xfId="661"/>
    <cellStyle name="60% - Accent3" xfId="662"/>
    <cellStyle name="60% - Accent4" xfId="663"/>
    <cellStyle name="60% - Accent5" xfId="664"/>
    <cellStyle name="60% - Accent6" xfId="665"/>
    <cellStyle name="60% - akcent 1" xfId="666"/>
    <cellStyle name="60% - akcent 1 10" xfId="667"/>
    <cellStyle name="60% - akcent 1 11" xfId="668"/>
    <cellStyle name="60% - akcent 1 12" xfId="669"/>
    <cellStyle name="60% - akcent 1 13" xfId="670"/>
    <cellStyle name="60% - akcent 1 14" xfId="671"/>
    <cellStyle name="60% - akcent 1 15" xfId="672"/>
    <cellStyle name="60% - akcent 1 16" xfId="673"/>
    <cellStyle name="60% - akcent 1 17" xfId="674"/>
    <cellStyle name="60% - akcent 1 18" xfId="675"/>
    <cellStyle name="60% - akcent 1 2" xfId="676"/>
    <cellStyle name="60% - akcent 1 3" xfId="677"/>
    <cellStyle name="60% - akcent 1 4" xfId="678"/>
    <cellStyle name="60% - akcent 1 5" xfId="679"/>
    <cellStyle name="60% - akcent 1 6" xfId="680"/>
    <cellStyle name="60% - akcent 1 7" xfId="681"/>
    <cellStyle name="60% - akcent 1 8" xfId="682"/>
    <cellStyle name="60% - akcent 1 9" xfId="683"/>
    <cellStyle name="60% - akcent 2" xfId="684"/>
    <cellStyle name="60% - akcent 2 10" xfId="685"/>
    <cellStyle name="60% - akcent 2 11" xfId="686"/>
    <cellStyle name="60% - akcent 2 12" xfId="687"/>
    <cellStyle name="60% - akcent 2 13" xfId="688"/>
    <cellStyle name="60% - akcent 2 14" xfId="689"/>
    <cellStyle name="60% - akcent 2 15" xfId="690"/>
    <cellStyle name="60% - akcent 2 16" xfId="691"/>
    <cellStyle name="60% - akcent 2 17" xfId="692"/>
    <cellStyle name="60% - akcent 2 18" xfId="693"/>
    <cellStyle name="60% - akcent 2 2" xfId="694"/>
    <cellStyle name="60% - akcent 2 3" xfId="695"/>
    <cellStyle name="60% - akcent 2 4" xfId="696"/>
    <cellStyle name="60% - akcent 2 5" xfId="697"/>
    <cellStyle name="60% - akcent 2 6" xfId="698"/>
    <cellStyle name="60% - akcent 2 7" xfId="699"/>
    <cellStyle name="60% - akcent 2 8" xfId="700"/>
    <cellStyle name="60% - akcent 2 9" xfId="701"/>
    <cellStyle name="60% - akcent 3" xfId="702"/>
    <cellStyle name="60% - akcent 3 10" xfId="703"/>
    <cellStyle name="60% - akcent 3 11" xfId="704"/>
    <cellStyle name="60% - akcent 3 12" xfId="705"/>
    <cellStyle name="60% - akcent 3 13" xfId="706"/>
    <cellStyle name="60% - akcent 3 14" xfId="707"/>
    <cellStyle name="60% - akcent 3 15" xfId="708"/>
    <cellStyle name="60% - akcent 3 16" xfId="709"/>
    <cellStyle name="60% - akcent 3 17" xfId="710"/>
    <cellStyle name="60% - akcent 3 18" xfId="711"/>
    <cellStyle name="60% - akcent 3 2" xfId="712"/>
    <cellStyle name="60% - akcent 3 3" xfId="713"/>
    <cellStyle name="60% - akcent 3 4" xfId="714"/>
    <cellStyle name="60% - akcent 3 5" xfId="715"/>
    <cellStyle name="60% - akcent 3 6" xfId="716"/>
    <cellStyle name="60% - akcent 3 7" xfId="717"/>
    <cellStyle name="60% - akcent 3 8" xfId="718"/>
    <cellStyle name="60% - akcent 3 9" xfId="719"/>
    <cellStyle name="60% - akcent 4" xfId="720"/>
    <cellStyle name="60% - akcent 4 10" xfId="721"/>
    <cellStyle name="60% - akcent 4 11" xfId="722"/>
    <cellStyle name="60% - akcent 4 12" xfId="723"/>
    <cellStyle name="60% - akcent 4 13" xfId="724"/>
    <cellStyle name="60% - akcent 4 14" xfId="725"/>
    <cellStyle name="60% - akcent 4 15" xfId="726"/>
    <cellStyle name="60% - akcent 4 16" xfId="727"/>
    <cellStyle name="60% - akcent 4 17" xfId="728"/>
    <cellStyle name="60% - akcent 4 18" xfId="729"/>
    <cellStyle name="60% - akcent 4 2" xfId="730"/>
    <cellStyle name="60% - akcent 4 3" xfId="731"/>
    <cellStyle name="60% - akcent 4 4" xfId="732"/>
    <cellStyle name="60% - akcent 4 5" xfId="733"/>
    <cellStyle name="60% - akcent 4 6" xfId="734"/>
    <cellStyle name="60% - akcent 4 7" xfId="735"/>
    <cellStyle name="60% - akcent 4 8" xfId="736"/>
    <cellStyle name="60% - akcent 4 9" xfId="737"/>
    <cellStyle name="60% - akcent 5" xfId="738"/>
    <cellStyle name="60% - akcent 5 10" xfId="739"/>
    <cellStyle name="60% - akcent 5 11" xfId="740"/>
    <cellStyle name="60% - akcent 5 12" xfId="741"/>
    <cellStyle name="60% - akcent 5 13" xfId="742"/>
    <cellStyle name="60% - akcent 5 14" xfId="743"/>
    <cellStyle name="60% - akcent 5 15" xfId="744"/>
    <cellStyle name="60% - akcent 5 16" xfId="745"/>
    <cellStyle name="60% - akcent 5 17" xfId="746"/>
    <cellStyle name="60% - akcent 5 18" xfId="747"/>
    <cellStyle name="60% - akcent 5 2" xfId="748"/>
    <cellStyle name="60% - akcent 5 3" xfId="749"/>
    <cellStyle name="60% - akcent 5 4" xfId="750"/>
    <cellStyle name="60% - akcent 5 5" xfId="751"/>
    <cellStyle name="60% - akcent 5 6" xfId="752"/>
    <cellStyle name="60% - akcent 5 7" xfId="753"/>
    <cellStyle name="60% - akcent 5 8" xfId="754"/>
    <cellStyle name="60% - akcent 5 9" xfId="755"/>
    <cellStyle name="60% - akcent 6" xfId="756"/>
    <cellStyle name="60% - akcent 6 10" xfId="757"/>
    <cellStyle name="60% - akcent 6 11" xfId="758"/>
    <cellStyle name="60% - akcent 6 12" xfId="759"/>
    <cellStyle name="60% - akcent 6 13" xfId="760"/>
    <cellStyle name="60% - akcent 6 14" xfId="761"/>
    <cellStyle name="60% - akcent 6 15" xfId="762"/>
    <cellStyle name="60% - akcent 6 16" xfId="763"/>
    <cellStyle name="60% - akcent 6 17" xfId="764"/>
    <cellStyle name="60% - akcent 6 18" xfId="765"/>
    <cellStyle name="60% - akcent 6 2" xfId="766"/>
    <cellStyle name="60% - akcent 6 3" xfId="767"/>
    <cellStyle name="60% - akcent 6 4" xfId="768"/>
    <cellStyle name="60% - akcent 6 5" xfId="769"/>
    <cellStyle name="60% - akcent 6 6" xfId="770"/>
    <cellStyle name="60% - akcent 6 7" xfId="771"/>
    <cellStyle name="60% - akcent 6 8" xfId="772"/>
    <cellStyle name="60% - akcent 6 9" xfId="773"/>
    <cellStyle name="Accent1" xfId="774"/>
    <cellStyle name="Accent2" xfId="775"/>
    <cellStyle name="Accent3" xfId="776"/>
    <cellStyle name="Accent4" xfId="777"/>
    <cellStyle name="Accent5" xfId="778"/>
    <cellStyle name="Accent6" xfId="779"/>
    <cellStyle name="Akcent 1" xfId="780"/>
    <cellStyle name="Akcent 1 10" xfId="781"/>
    <cellStyle name="Akcent 1 11" xfId="782"/>
    <cellStyle name="Akcent 1 12" xfId="783"/>
    <cellStyle name="Akcent 1 13" xfId="784"/>
    <cellStyle name="Akcent 1 14" xfId="785"/>
    <cellStyle name="Akcent 1 15" xfId="786"/>
    <cellStyle name="Akcent 1 16" xfId="787"/>
    <cellStyle name="Akcent 1 17" xfId="788"/>
    <cellStyle name="Akcent 1 18" xfId="789"/>
    <cellStyle name="Akcent 1 2" xfId="790"/>
    <cellStyle name="Akcent 1 3" xfId="791"/>
    <cellStyle name="Akcent 1 4" xfId="792"/>
    <cellStyle name="Akcent 1 5" xfId="793"/>
    <cellStyle name="Akcent 1 6" xfId="794"/>
    <cellStyle name="Akcent 1 7" xfId="795"/>
    <cellStyle name="Akcent 1 8" xfId="796"/>
    <cellStyle name="Akcent 1 9" xfId="797"/>
    <cellStyle name="Akcent 2" xfId="798"/>
    <cellStyle name="Akcent 2 10" xfId="799"/>
    <cellStyle name="Akcent 2 11" xfId="800"/>
    <cellStyle name="Akcent 2 12" xfId="801"/>
    <cellStyle name="Akcent 2 13" xfId="802"/>
    <cellStyle name="Akcent 2 14" xfId="803"/>
    <cellStyle name="Akcent 2 15" xfId="804"/>
    <cellStyle name="Akcent 2 16" xfId="805"/>
    <cellStyle name="Akcent 2 17" xfId="806"/>
    <cellStyle name="Akcent 2 18" xfId="807"/>
    <cellStyle name="Akcent 2 2" xfId="808"/>
    <cellStyle name="Akcent 2 3" xfId="809"/>
    <cellStyle name="Akcent 2 4" xfId="810"/>
    <cellStyle name="Akcent 2 5" xfId="811"/>
    <cellStyle name="Akcent 2 6" xfId="812"/>
    <cellStyle name="Akcent 2 7" xfId="813"/>
    <cellStyle name="Akcent 2 8" xfId="814"/>
    <cellStyle name="Akcent 2 9" xfId="815"/>
    <cellStyle name="Akcent 3" xfId="816"/>
    <cellStyle name="Akcent 3 10" xfId="817"/>
    <cellStyle name="Akcent 3 11" xfId="818"/>
    <cellStyle name="Akcent 3 12" xfId="819"/>
    <cellStyle name="Akcent 3 13" xfId="820"/>
    <cellStyle name="Akcent 3 14" xfId="821"/>
    <cellStyle name="Akcent 3 15" xfId="822"/>
    <cellStyle name="Akcent 3 16" xfId="823"/>
    <cellStyle name="Akcent 3 17" xfId="824"/>
    <cellStyle name="Akcent 3 18" xfId="825"/>
    <cellStyle name="Akcent 3 2" xfId="826"/>
    <cellStyle name="Akcent 3 3" xfId="827"/>
    <cellStyle name="Akcent 3 4" xfId="828"/>
    <cellStyle name="Akcent 3 5" xfId="829"/>
    <cellStyle name="Akcent 3 6" xfId="830"/>
    <cellStyle name="Akcent 3 7" xfId="831"/>
    <cellStyle name="Akcent 3 8" xfId="832"/>
    <cellStyle name="Akcent 3 9" xfId="833"/>
    <cellStyle name="Akcent 4" xfId="834"/>
    <cellStyle name="Akcent 4 10" xfId="835"/>
    <cellStyle name="Akcent 4 11" xfId="836"/>
    <cellStyle name="Akcent 4 12" xfId="837"/>
    <cellStyle name="Akcent 4 13" xfId="838"/>
    <cellStyle name="Akcent 4 14" xfId="839"/>
    <cellStyle name="Akcent 4 15" xfId="840"/>
    <cellStyle name="Akcent 4 16" xfId="841"/>
    <cellStyle name="Akcent 4 17" xfId="842"/>
    <cellStyle name="Akcent 4 18" xfId="843"/>
    <cellStyle name="Akcent 4 2" xfId="844"/>
    <cellStyle name="Akcent 4 3" xfId="845"/>
    <cellStyle name="Akcent 4 4" xfId="846"/>
    <cellStyle name="Akcent 4 5" xfId="847"/>
    <cellStyle name="Akcent 4 6" xfId="848"/>
    <cellStyle name="Akcent 4 7" xfId="849"/>
    <cellStyle name="Akcent 4 8" xfId="850"/>
    <cellStyle name="Akcent 4 9" xfId="851"/>
    <cellStyle name="Akcent 5" xfId="852"/>
    <cellStyle name="Akcent 5 10" xfId="853"/>
    <cellStyle name="Akcent 5 11" xfId="854"/>
    <cellStyle name="Akcent 5 12" xfId="855"/>
    <cellStyle name="Akcent 5 13" xfId="856"/>
    <cellStyle name="Akcent 5 14" xfId="857"/>
    <cellStyle name="Akcent 5 15" xfId="858"/>
    <cellStyle name="Akcent 5 16" xfId="859"/>
    <cellStyle name="Akcent 5 17" xfId="860"/>
    <cellStyle name="Akcent 5 18" xfId="861"/>
    <cellStyle name="Akcent 5 2" xfId="862"/>
    <cellStyle name="Akcent 5 3" xfId="863"/>
    <cellStyle name="Akcent 5 4" xfId="864"/>
    <cellStyle name="Akcent 5 5" xfId="865"/>
    <cellStyle name="Akcent 5 6" xfId="866"/>
    <cellStyle name="Akcent 5 7" xfId="867"/>
    <cellStyle name="Akcent 5 8" xfId="868"/>
    <cellStyle name="Akcent 5 9" xfId="869"/>
    <cellStyle name="Akcent 6" xfId="870"/>
    <cellStyle name="Akcent 6 10" xfId="871"/>
    <cellStyle name="Akcent 6 11" xfId="872"/>
    <cellStyle name="Akcent 6 12" xfId="873"/>
    <cellStyle name="Akcent 6 13" xfId="874"/>
    <cellStyle name="Akcent 6 14" xfId="875"/>
    <cellStyle name="Akcent 6 15" xfId="876"/>
    <cellStyle name="Akcent 6 16" xfId="877"/>
    <cellStyle name="Akcent 6 17" xfId="878"/>
    <cellStyle name="Akcent 6 18" xfId="879"/>
    <cellStyle name="Akcent 6 2" xfId="880"/>
    <cellStyle name="Akcent 6 3" xfId="881"/>
    <cellStyle name="Akcent 6 4" xfId="882"/>
    <cellStyle name="Akcent 6 5" xfId="883"/>
    <cellStyle name="Akcent 6 6" xfId="884"/>
    <cellStyle name="Akcent 6 7" xfId="885"/>
    <cellStyle name="Akcent 6 8" xfId="886"/>
    <cellStyle name="Akcent 6 9" xfId="887"/>
    <cellStyle name="APPEAR" xfId="888"/>
    <cellStyle name="Bad" xfId="889"/>
    <cellStyle name="bezčárky_" xfId="890"/>
    <cellStyle name="bottom" xfId="891"/>
    <cellStyle name="bUDGET  96" xfId="892"/>
    <cellStyle name="Calc Currency (0)" xfId="893"/>
    <cellStyle name="Calc Currency (2)" xfId="894"/>
    <cellStyle name="Calc Percent (0)" xfId="895"/>
    <cellStyle name="Calc Percent (1)" xfId="896"/>
    <cellStyle name="Calc Percent (2)" xfId="897"/>
    <cellStyle name="Calc Units (0)" xfId="898"/>
    <cellStyle name="Calc Units (1)" xfId="899"/>
    <cellStyle name="Calc Units (2)" xfId="900"/>
    <cellStyle name="Calculation" xfId="901"/>
    <cellStyle name="cargill9" xfId="902"/>
    <cellStyle name="Celkem" xfId="903"/>
    <cellStyle name="Celkem 2" xfId="904"/>
    <cellStyle name="Comma (2dp)" xfId="905"/>
    <cellStyle name="Comma (2dp) Dashed" xfId="906"/>
    <cellStyle name="Comma (2dp) Nil" xfId="907"/>
    <cellStyle name="Comma (2dp)_070713 Makita Estimation approval(Rev07)7" xfId="908"/>
    <cellStyle name="Comma (2dp+nz)" xfId="909"/>
    <cellStyle name="Comma (nz)" xfId="910"/>
    <cellStyle name="Comma [0]_Budget 1995 perform." xfId="911"/>
    <cellStyle name="Comma [00]" xfId="912"/>
    <cellStyle name="Comma Dashed" xfId="913"/>
    <cellStyle name="Comma Nil" xfId="914"/>
    <cellStyle name="Comma_Budget 1995 perform." xfId="915"/>
    <cellStyle name="Comma0" xfId="916"/>
    <cellStyle name="Currency (2dp)" xfId="917"/>
    <cellStyle name="Currency (2dp) Dashed" xfId="918"/>
    <cellStyle name="Currency (2dp) Nil" xfId="919"/>
    <cellStyle name="Currency (2dp)_070713 Makita Estimation approval(Rev07)7" xfId="920"/>
    <cellStyle name="Currency (2dp+nz)" xfId="921"/>
    <cellStyle name="Currency (nz)" xfId="922"/>
    <cellStyle name="Currency [0]_Budget 1995 perform." xfId="923"/>
    <cellStyle name="Currency [00]" xfId="924"/>
    <cellStyle name="Currency Dashed" xfId="925"/>
    <cellStyle name="Currency Nil" xfId="926"/>
    <cellStyle name="Currency_Budget 1995 perform." xfId="927"/>
    <cellStyle name="Currency0" xfId="928"/>
    <cellStyle name="Comma" xfId="929"/>
    <cellStyle name="Comma [0]" xfId="930"/>
    <cellStyle name="čárky bez des. míst 2" xfId="931"/>
    <cellStyle name="Čárky bez des. míst 3" xfId="932"/>
    <cellStyle name="číslo.00_" xfId="933"/>
    <cellStyle name="Dane wejściowe" xfId="934"/>
    <cellStyle name="Dane wejściowe 10" xfId="935"/>
    <cellStyle name="Dane wejściowe 11" xfId="936"/>
    <cellStyle name="Dane wejściowe 12" xfId="937"/>
    <cellStyle name="Dane wejściowe 13" xfId="938"/>
    <cellStyle name="Dane wejściowe 14" xfId="939"/>
    <cellStyle name="Dane wejściowe 15" xfId="940"/>
    <cellStyle name="Dane wejściowe 16" xfId="941"/>
    <cellStyle name="Dane wejściowe 17" xfId="942"/>
    <cellStyle name="Dane wejściowe 18" xfId="943"/>
    <cellStyle name="Dane wejściowe 2" xfId="944"/>
    <cellStyle name="Dane wejściowe 3" xfId="945"/>
    <cellStyle name="Dane wejściowe 4" xfId="946"/>
    <cellStyle name="Dane wejściowe 5" xfId="947"/>
    <cellStyle name="Dane wejściowe 6" xfId="948"/>
    <cellStyle name="Dane wejściowe 7" xfId="949"/>
    <cellStyle name="Dane wejściowe 8" xfId="950"/>
    <cellStyle name="Dane wejściowe 9" xfId="951"/>
    <cellStyle name="Dane wyjściowe" xfId="952"/>
    <cellStyle name="Dane wyjściowe 10" xfId="953"/>
    <cellStyle name="Dane wyjściowe 11" xfId="954"/>
    <cellStyle name="Dane wyjściowe 12" xfId="955"/>
    <cellStyle name="Dane wyjściowe 13" xfId="956"/>
    <cellStyle name="Dane wyjściowe 14" xfId="957"/>
    <cellStyle name="Dane wyjściowe 15" xfId="958"/>
    <cellStyle name="Dane wyjściowe 16" xfId="959"/>
    <cellStyle name="Dane wyjściowe 17" xfId="960"/>
    <cellStyle name="Dane wyjściowe 18" xfId="961"/>
    <cellStyle name="Dane wyjściowe 2" xfId="962"/>
    <cellStyle name="Dane wyjściowe 3" xfId="963"/>
    <cellStyle name="Dane wyjściowe 4" xfId="964"/>
    <cellStyle name="Dane wyjściowe 5" xfId="965"/>
    <cellStyle name="Dane wyjściowe 6" xfId="966"/>
    <cellStyle name="Dane wyjściowe 7" xfId="967"/>
    <cellStyle name="Dane wyjściowe 8" xfId="968"/>
    <cellStyle name="Dane wyjściowe 9" xfId="969"/>
    <cellStyle name="Date" xfId="970"/>
    <cellStyle name="Date Short" xfId="971"/>
    <cellStyle name="Dezimal [0]_blancoCOSTFORM" xfId="972"/>
    <cellStyle name="Dezimal_blancoCOSTFORM" xfId="973"/>
    <cellStyle name="Dobre" xfId="974"/>
    <cellStyle name="Dobre 10" xfId="975"/>
    <cellStyle name="Dobre 11" xfId="976"/>
    <cellStyle name="Dobre 12" xfId="977"/>
    <cellStyle name="Dobre 13" xfId="978"/>
    <cellStyle name="Dobre 14" xfId="979"/>
    <cellStyle name="Dobre 15" xfId="980"/>
    <cellStyle name="Dobre 16" xfId="981"/>
    <cellStyle name="Dobre 17" xfId="982"/>
    <cellStyle name="Dobre 18" xfId="983"/>
    <cellStyle name="Dobre 2" xfId="984"/>
    <cellStyle name="Dobre 3" xfId="985"/>
    <cellStyle name="Dobre 4" xfId="986"/>
    <cellStyle name="Dobre 5" xfId="987"/>
    <cellStyle name="Dobre 6" xfId="988"/>
    <cellStyle name="Dobre 7" xfId="989"/>
    <cellStyle name="Dobre 8" xfId="990"/>
    <cellStyle name="Dobre 9" xfId="991"/>
    <cellStyle name="Dziesiętny [0] 10" xfId="992"/>
    <cellStyle name="Dziesiętny [0] 11" xfId="993"/>
    <cellStyle name="Dziesiętny [0] 12" xfId="994"/>
    <cellStyle name="Dziesiętny [0] 13" xfId="995"/>
    <cellStyle name="Dziesiętny [0] 14" xfId="996"/>
    <cellStyle name="Dziesiętny [0] 15" xfId="997"/>
    <cellStyle name="Dziesiętny [0] 16" xfId="998"/>
    <cellStyle name="Dziesiętny [0] 17" xfId="999"/>
    <cellStyle name="Dziesiętny [0] 18" xfId="1000"/>
    <cellStyle name="Dziesiętny [0] 2" xfId="1001"/>
    <cellStyle name="Dziesiętny [0] 3" xfId="1002"/>
    <cellStyle name="Dziesiętny [0] 4" xfId="1003"/>
    <cellStyle name="Dziesiętny [0] 5" xfId="1004"/>
    <cellStyle name="Dziesiętny [0] 6" xfId="1005"/>
    <cellStyle name="Dziesiętny [0] 7" xfId="1006"/>
    <cellStyle name="Dziesiętny [0] 8" xfId="1007"/>
    <cellStyle name="Dziesiętny [0] 9" xfId="1008"/>
    <cellStyle name="Dziesiętny [0]_2010 BOQ template rev1 2011 03 10_1 " xfId="1009"/>
    <cellStyle name="Dziesiętny 2" xfId="1010"/>
    <cellStyle name="Dziesiętny_2.Site concrete" xfId="1011"/>
    <cellStyle name="Enter Currency (0)" xfId="1012"/>
    <cellStyle name="Enter Currency (2)" xfId="1013"/>
    <cellStyle name="Enter Units (0)" xfId="1014"/>
    <cellStyle name="Enter Units (1)" xfId="1015"/>
    <cellStyle name="Enter Units (2)" xfId="1016"/>
    <cellStyle name="Euro" xfId="1017"/>
    <cellStyle name="Explanatory Text" xfId="1018"/>
    <cellStyle name="Extensions" xfId="1019"/>
    <cellStyle name="Fixed" xfId="1020"/>
    <cellStyle name="ƒnƒCƒp[ƒŠƒ“ƒN" xfId="1021"/>
    <cellStyle name="Good" xfId="1022"/>
    <cellStyle name="Grey" xfId="1023"/>
    <cellStyle name="Header1" xfId="1024"/>
    <cellStyle name="Header2" xfId="1025"/>
    <cellStyle name="Heading (12pt)" xfId="1026"/>
    <cellStyle name="Heading (14pt)" xfId="1027"/>
    <cellStyle name="Heading 1" xfId="1028"/>
    <cellStyle name="Heading 2" xfId="1029"/>
    <cellStyle name="Heading 3" xfId="1030"/>
    <cellStyle name="Heading 4" xfId="1031"/>
    <cellStyle name="HIDE" xfId="1032"/>
    <cellStyle name="Hiperłącze_cennik_od_01_07_2012" xfId="1033"/>
    <cellStyle name="Hyperlink" xfId="1034"/>
    <cellStyle name="Check Cell" xfId="1035"/>
    <cellStyle name="Chybně 2" xfId="1036"/>
    <cellStyle name="Input" xfId="1037"/>
    <cellStyle name="Input [yellow]" xfId="1038"/>
    <cellStyle name="Input_2009 05 05 HONDA LOGISTICS new BOQ rev 4-yos" xfId="1039"/>
    <cellStyle name="jm" xfId="1040"/>
    <cellStyle name="Komórka połączona" xfId="1041"/>
    <cellStyle name="Komórka połączona 10" xfId="1042"/>
    <cellStyle name="Komórka połączona 11" xfId="1043"/>
    <cellStyle name="Komórka połączona 12" xfId="1044"/>
    <cellStyle name="Komórka połączona 13" xfId="1045"/>
    <cellStyle name="Komórka połączona 14" xfId="1046"/>
    <cellStyle name="Komórka połączona 15" xfId="1047"/>
    <cellStyle name="Komórka połączona 16" xfId="1048"/>
    <cellStyle name="Komórka połączona 17" xfId="1049"/>
    <cellStyle name="Komórka połączona 18" xfId="1050"/>
    <cellStyle name="Komórka połączona 2" xfId="1051"/>
    <cellStyle name="Komórka połączona 3" xfId="1052"/>
    <cellStyle name="Komórka połączona 4" xfId="1053"/>
    <cellStyle name="Komórka połączona 5" xfId="1054"/>
    <cellStyle name="Komórka połączona 6" xfId="1055"/>
    <cellStyle name="Komórka połączona 7" xfId="1056"/>
    <cellStyle name="Komórka połączona 8" xfId="1057"/>
    <cellStyle name="Komórka połączona 9" xfId="1058"/>
    <cellStyle name="Komórka zaznaczona" xfId="1059"/>
    <cellStyle name="Komórka zaznaczona 10" xfId="1060"/>
    <cellStyle name="Komórka zaznaczona 11" xfId="1061"/>
    <cellStyle name="Komórka zaznaczona 12" xfId="1062"/>
    <cellStyle name="Komórka zaznaczona 13" xfId="1063"/>
    <cellStyle name="Komórka zaznaczona 14" xfId="1064"/>
    <cellStyle name="Komórka zaznaczona 15" xfId="1065"/>
    <cellStyle name="Komórka zaznaczona 16" xfId="1066"/>
    <cellStyle name="Komórka zaznaczona 17" xfId="1067"/>
    <cellStyle name="Komórka zaznaczona 18" xfId="1068"/>
    <cellStyle name="Komórka zaznaczona 2" xfId="1069"/>
    <cellStyle name="Komórka zaznaczona 3" xfId="1070"/>
    <cellStyle name="Komórka zaznaczona 4" xfId="1071"/>
    <cellStyle name="Komórka zaznaczona 5" xfId="1072"/>
    <cellStyle name="Komórka zaznaczona 6" xfId="1073"/>
    <cellStyle name="Komórka zaznaczona 7" xfId="1074"/>
    <cellStyle name="Komórka zaznaczona 8" xfId="1075"/>
    <cellStyle name="Komórka zaznaczona 9" xfId="1076"/>
    <cellStyle name="Kontrolní buňka" xfId="1077"/>
    <cellStyle name="Kontrolní buňka 2" xfId="1078"/>
    <cellStyle name="l" xfId="1079"/>
    <cellStyle name="l_A.Temporaryand Infrastr usadge" xfId="1080"/>
    <cellStyle name="l_B1.Earth Works" xfId="1081"/>
    <cellStyle name="Link Currency (0)" xfId="1082"/>
    <cellStyle name="Link Currency (2)" xfId="1083"/>
    <cellStyle name="Link Units (0)" xfId="1084"/>
    <cellStyle name="Link Units (1)" xfId="1085"/>
    <cellStyle name="Link Units (2)" xfId="1086"/>
    <cellStyle name="Linked Cell" xfId="1087"/>
    <cellStyle name="MARK" xfId="1088"/>
    <cellStyle name="Currency" xfId="1089"/>
    <cellStyle name="Měna 2" xfId="1090"/>
    <cellStyle name="Měna 3" xfId="1091"/>
    <cellStyle name="Měna 3 2" xfId="1092"/>
    <cellStyle name="Měna 4" xfId="1093"/>
    <cellStyle name="měny 2" xfId="1094"/>
    <cellStyle name="Currency [0]" xfId="1095"/>
    <cellStyle name="Milliers [0]_AR1194" xfId="1096"/>
    <cellStyle name="Milliers_AR1194" xfId="1097"/>
    <cellStyle name="Millions£" xfId="1098"/>
    <cellStyle name="Millions£ (2dp)" xfId="1099"/>
    <cellStyle name="Millions£_070713 Makita Estimation approval(Rev07)7" xfId="1100"/>
    <cellStyle name="Mon騁aire [0]_AR1194" xfId="1101"/>
    <cellStyle name="Mon騁aire_AR1194" xfId="1102"/>
    <cellStyle name="Nadpis 1" xfId="1103"/>
    <cellStyle name="Nadpis 1 2" xfId="1104"/>
    <cellStyle name="Nadpis 2" xfId="1105"/>
    <cellStyle name="Nadpis 2 2" xfId="1106"/>
    <cellStyle name="Nadpis 3" xfId="1107"/>
    <cellStyle name="Nadpis 3 2" xfId="1108"/>
    <cellStyle name="Nadpis 4" xfId="1109"/>
    <cellStyle name="Nadpis 4 2" xfId="1110"/>
    <cellStyle name="Nagłówek 1" xfId="1111"/>
    <cellStyle name="Nagłówek 1 10" xfId="1112"/>
    <cellStyle name="Nagłówek 1 11" xfId="1113"/>
    <cellStyle name="Nagłówek 1 12" xfId="1114"/>
    <cellStyle name="Nagłówek 1 13" xfId="1115"/>
    <cellStyle name="Nagłówek 1 14" xfId="1116"/>
    <cellStyle name="Nagłówek 1 15" xfId="1117"/>
    <cellStyle name="Nagłówek 1 16" xfId="1118"/>
    <cellStyle name="Nagłówek 1 17" xfId="1119"/>
    <cellStyle name="Nagłówek 1 18" xfId="1120"/>
    <cellStyle name="Nagłówek 1 2" xfId="1121"/>
    <cellStyle name="Nagłówek 1 3" xfId="1122"/>
    <cellStyle name="Nagłówek 1 4" xfId="1123"/>
    <cellStyle name="Nagłówek 1 5" xfId="1124"/>
    <cellStyle name="Nagłówek 1 6" xfId="1125"/>
    <cellStyle name="Nagłówek 1 7" xfId="1126"/>
    <cellStyle name="Nagłówek 1 8" xfId="1127"/>
    <cellStyle name="Nagłówek 1 9" xfId="1128"/>
    <cellStyle name="Nagłówek 2" xfId="1129"/>
    <cellStyle name="Nagłówek 2 10" xfId="1130"/>
    <cellStyle name="Nagłówek 2 11" xfId="1131"/>
    <cellStyle name="Nagłówek 2 12" xfId="1132"/>
    <cellStyle name="Nagłówek 2 13" xfId="1133"/>
    <cellStyle name="Nagłówek 2 14" xfId="1134"/>
    <cellStyle name="Nagłówek 2 15" xfId="1135"/>
    <cellStyle name="Nagłówek 2 16" xfId="1136"/>
    <cellStyle name="Nagłówek 2 17" xfId="1137"/>
    <cellStyle name="Nagłówek 2 18" xfId="1138"/>
    <cellStyle name="Nagłówek 2 2" xfId="1139"/>
    <cellStyle name="Nagłówek 2 3" xfId="1140"/>
    <cellStyle name="Nagłówek 2 4" xfId="1141"/>
    <cellStyle name="Nagłówek 2 5" xfId="1142"/>
    <cellStyle name="Nagłówek 2 6" xfId="1143"/>
    <cellStyle name="Nagłówek 2 7" xfId="1144"/>
    <cellStyle name="Nagłówek 2 8" xfId="1145"/>
    <cellStyle name="Nagłówek 2 9" xfId="1146"/>
    <cellStyle name="Nagłówek 3" xfId="1147"/>
    <cellStyle name="Nagłówek 3 10" xfId="1148"/>
    <cellStyle name="Nagłówek 3 11" xfId="1149"/>
    <cellStyle name="Nagłówek 3 12" xfId="1150"/>
    <cellStyle name="Nagłówek 3 13" xfId="1151"/>
    <cellStyle name="Nagłówek 3 14" xfId="1152"/>
    <cellStyle name="Nagłówek 3 15" xfId="1153"/>
    <cellStyle name="Nagłówek 3 16" xfId="1154"/>
    <cellStyle name="Nagłówek 3 17" xfId="1155"/>
    <cellStyle name="Nagłówek 3 18" xfId="1156"/>
    <cellStyle name="Nagłówek 3 2" xfId="1157"/>
    <cellStyle name="Nagłówek 3 3" xfId="1158"/>
    <cellStyle name="Nagłówek 3 4" xfId="1159"/>
    <cellStyle name="Nagłówek 3 5" xfId="1160"/>
    <cellStyle name="Nagłówek 3 6" xfId="1161"/>
    <cellStyle name="Nagłówek 3 7" xfId="1162"/>
    <cellStyle name="Nagłówek 3 8" xfId="1163"/>
    <cellStyle name="Nagłówek 3 9" xfId="1164"/>
    <cellStyle name="Nagłówek 4" xfId="1165"/>
    <cellStyle name="Nagłówek 4 10" xfId="1166"/>
    <cellStyle name="Nagłówek 4 11" xfId="1167"/>
    <cellStyle name="Nagłówek 4 12" xfId="1168"/>
    <cellStyle name="Nagłówek 4 13" xfId="1169"/>
    <cellStyle name="Nagłówek 4 14" xfId="1170"/>
    <cellStyle name="Nagłówek 4 15" xfId="1171"/>
    <cellStyle name="Nagłówek 4 16" xfId="1172"/>
    <cellStyle name="Nagłówek 4 17" xfId="1173"/>
    <cellStyle name="Nagłówek 4 18" xfId="1174"/>
    <cellStyle name="Nagłówek 4 2" xfId="1175"/>
    <cellStyle name="Nagłówek 4 3" xfId="1176"/>
    <cellStyle name="Nagłówek 4 4" xfId="1177"/>
    <cellStyle name="Nagłówek 4 5" xfId="1178"/>
    <cellStyle name="Nagłówek 4 6" xfId="1179"/>
    <cellStyle name="Nagłówek 4 7" xfId="1180"/>
    <cellStyle name="Nagłówek 4 8" xfId="1181"/>
    <cellStyle name="Nagłówek 4 9" xfId="1182"/>
    <cellStyle name="Název" xfId="1183"/>
    <cellStyle name="Název 2" xfId="1184"/>
    <cellStyle name="Neutral" xfId="1185"/>
    <cellStyle name="Neutralne" xfId="1186"/>
    <cellStyle name="Neutralne 10" xfId="1187"/>
    <cellStyle name="Neutralne 11" xfId="1188"/>
    <cellStyle name="Neutralne 12" xfId="1189"/>
    <cellStyle name="Neutralne 13" xfId="1190"/>
    <cellStyle name="Neutralne 14" xfId="1191"/>
    <cellStyle name="Neutralne 15" xfId="1192"/>
    <cellStyle name="Neutralne 16" xfId="1193"/>
    <cellStyle name="Neutralne 17" xfId="1194"/>
    <cellStyle name="Neutralne 18" xfId="1195"/>
    <cellStyle name="Neutralne 2" xfId="1196"/>
    <cellStyle name="Neutralne 3" xfId="1197"/>
    <cellStyle name="Neutralne 4" xfId="1198"/>
    <cellStyle name="Neutralne 5" xfId="1199"/>
    <cellStyle name="Neutralne 6" xfId="1200"/>
    <cellStyle name="Neutralne 7" xfId="1201"/>
    <cellStyle name="Neutralne 8" xfId="1202"/>
    <cellStyle name="Neutralne 9" xfId="1203"/>
    <cellStyle name="Neutrální" xfId="1204"/>
    <cellStyle name="Neutrální 2" xfId="1205"/>
    <cellStyle name="Normal - Style1" xfId="1206"/>
    <cellStyle name="Normal 2" xfId="1207"/>
    <cellStyle name="Normal 3" xfId="1208"/>
    <cellStyle name="Normal_1. Sewage-treatment plant" xfId="1209"/>
    <cellStyle name="Normál_Munka1" xfId="1210"/>
    <cellStyle name="Normálna 2" xfId="1211"/>
    <cellStyle name="Normální 10" xfId="1212"/>
    <cellStyle name="Normální 10 2" xfId="1213"/>
    <cellStyle name="Normální 11" xfId="1214"/>
    <cellStyle name="Normální 11 2" xfId="1215"/>
    <cellStyle name="Normální 16" xfId="1216"/>
    <cellStyle name="Normální 17" xfId="1217"/>
    <cellStyle name="normální 2" xfId="1218"/>
    <cellStyle name="Normální 2 10" xfId="1219"/>
    <cellStyle name="Normální 2 16" xfId="1220"/>
    <cellStyle name="normální 2 2" xfId="1221"/>
    <cellStyle name="normální 2 3" xfId="1222"/>
    <cellStyle name="normální 2 4" xfId="1223"/>
    <cellStyle name="normální 2 5" xfId="1224"/>
    <cellStyle name="Normální 2 6" xfId="1225"/>
    <cellStyle name="Normální 23" xfId="1226"/>
    <cellStyle name="normální 3" xfId="1227"/>
    <cellStyle name="normální 3 2" xfId="1228"/>
    <cellStyle name="normální 3 3" xfId="1229"/>
    <cellStyle name="normální 3 4" xfId="1230"/>
    <cellStyle name="normální 4" xfId="1231"/>
    <cellStyle name="normální 5" xfId="1232"/>
    <cellStyle name="normální 6" xfId="1233"/>
    <cellStyle name="normální 6 2" xfId="1234"/>
    <cellStyle name="normální 6 3" xfId="1235"/>
    <cellStyle name="normální 7" xfId="1236"/>
    <cellStyle name="normální 8" xfId="1237"/>
    <cellStyle name="Normální 9" xfId="1238"/>
    <cellStyle name="Normalny 2" xfId="1239"/>
    <cellStyle name="Normalny 2 2" xfId="1240"/>
    <cellStyle name="Normalny 2 3" xfId="1241"/>
    <cellStyle name="Normalny 2 4" xfId="1242"/>
    <cellStyle name="Normalny 2 5" xfId="1243"/>
    <cellStyle name="Normalny 2_2009 05 05 new BOQ MAZAK 2009 08 27 rev 3-yos" xfId="1244"/>
    <cellStyle name="Normalny 3" xfId="1245"/>
    <cellStyle name="Normalny 3 2" xfId="1246"/>
    <cellStyle name="Normalny 3_SGGL-prelim  E-pricing (2)" xfId="1247"/>
    <cellStyle name="Normalny 4" xfId="1248"/>
    <cellStyle name="Normalny 5" xfId="1249"/>
    <cellStyle name="Normalny 6" xfId="1250"/>
    <cellStyle name="Normalny_090429_Honda_BoQ_electrical_rev00" xfId="1251"/>
    <cellStyle name="Note" xfId="1252"/>
    <cellStyle name="Obliczenia" xfId="1253"/>
    <cellStyle name="Obliczenia 10" xfId="1254"/>
    <cellStyle name="Obliczenia 11" xfId="1255"/>
    <cellStyle name="Obliczenia 12" xfId="1256"/>
    <cellStyle name="Obliczenia 13" xfId="1257"/>
    <cellStyle name="Obliczenia 14" xfId="1258"/>
    <cellStyle name="Obliczenia 15" xfId="1259"/>
    <cellStyle name="Obliczenia 16" xfId="1260"/>
    <cellStyle name="Obliczenia 17" xfId="1261"/>
    <cellStyle name="Obliczenia 18" xfId="1262"/>
    <cellStyle name="Obliczenia 2" xfId="1263"/>
    <cellStyle name="Obliczenia 3" xfId="1264"/>
    <cellStyle name="Obliczenia 4" xfId="1265"/>
    <cellStyle name="Obliczenia 5" xfId="1266"/>
    <cellStyle name="Obliczenia 6" xfId="1267"/>
    <cellStyle name="Obliczenia 7" xfId="1268"/>
    <cellStyle name="Obliczenia 8" xfId="1269"/>
    <cellStyle name="Obliczenia 9" xfId="1270"/>
    <cellStyle name="Œ…‹æØ‚è [0.00]_ˆ¥A‚Æ•\†‚Æ–ÚŸ" xfId="1271"/>
    <cellStyle name="Œ…‹æØ‚è_ˆ¥A‚Æ•\†‚Æ–ÚŸ" xfId="1272"/>
    <cellStyle name="ord12" xfId="1273"/>
    <cellStyle name="ord6962" xfId="1274"/>
    <cellStyle name="orders" xfId="1275"/>
    <cellStyle name="Output" xfId="1276"/>
    <cellStyle name="Percent (2dp)" xfId="1277"/>
    <cellStyle name="Percent [0]" xfId="1278"/>
    <cellStyle name="Percent [00]" xfId="1279"/>
    <cellStyle name="Percent [2]" xfId="1280"/>
    <cellStyle name="Followed Hyperlink" xfId="1281"/>
    <cellStyle name="Poznámka" xfId="1282"/>
    <cellStyle name="Poznámka 2" xfId="1283"/>
    <cellStyle name="PrePop Currency (0)" xfId="1284"/>
    <cellStyle name="PrePop Currency (2)" xfId="1285"/>
    <cellStyle name="PrePop Units (0)" xfId="1286"/>
    <cellStyle name="PrePop Units (1)" xfId="1287"/>
    <cellStyle name="PrePop Units (2)" xfId="1288"/>
    <cellStyle name="procent 2" xfId="1289"/>
    <cellStyle name="Percent" xfId="1290"/>
    <cellStyle name="Procentowy 2" xfId="1291"/>
    <cellStyle name="Propojená buňka" xfId="1292"/>
    <cellStyle name="Propojená buňka 2" xfId="1293"/>
    <cellStyle name="Quants" xfId="1294"/>
    <cellStyle name="Správně" xfId="1295"/>
    <cellStyle name="Správně 2" xfId="1296"/>
    <cellStyle name="Standaard_005-A3-200 (5.3) - lars" xfId="1297"/>
    <cellStyle name="Standard_--&gt;2-1" xfId="1298"/>
    <cellStyle name="Styl 1" xfId="1299"/>
    <cellStyle name="Styl 1 10" xfId="1300"/>
    <cellStyle name="Styl 1 11" xfId="1301"/>
    <cellStyle name="Styl 1 12" xfId="1302"/>
    <cellStyle name="Styl 1 13" xfId="1303"/>
    <cellStyle name="Styl 1 14" xfId="1304"/>
    <cellStyle name="Styl 1 15" xfId="1305"/>
    <cellStyle name="Styl 1 16" xfId="1306"/>
    <cellStyle name="Styl 1 17" xfId="1307"/>
    <cellStyle name="Styl 1 18" xfId="1308"/>
    <cellStyle name="Styl 1 19" xfId="1309"/>
    <cellStyle name="Styl 1 2" xfId="1310"/>
    <cellStyle name="Styl 1 3" xfId="1311"/>
    <cellStyle name="Styl 1 4" xfId="1312"/>
    <cellStyle name="Styl 1 5" xfId="1313"/>
    <cellStyle name="Styl 1 6" xfId="1314"/>
    <cellStyle name="Styl 1 7" xfId="1315"/>
    <cellStyle name="Styl 1 8" xfId="1316"/>
    <cellStyle name="Styl 1 9" xfId="1317"/>
    <cellStyle name="Style 1" xfId="1318"/>
    <cellStyle name="Suma" xfId="1319"/>
    <cellStyle name="Suma 10" xfId="1320"/>
    <cellStyle name="Suma 11" xfId="1321"/>
    <cellStyle name="Suma 12" xfId="1322"/>
    <cellStyle name="Suma 13" xfId="1323"/>
    <cellStyle name="Suma 14" xfId="1324"/>
    <cellStyle name="Suma 15" xfId="1325"/>
    <cellStyle name="Suma 16" xfId="1326"/>
    <cellStyle name="Suma 17" xfId="1327"/>
    <cellStyle name="Suma 18" xfId="1328"/>
    <cellStyle name="Suma 2" xfId="1329"/>
    <cellStyle name="Suma 3" xfId="1330"/>
    <cellStyle name="Suma 4" xfId="1331"/>
    <cellStyle name="Suma 5" xfId="1332"/>
    <cellStyle name="Suma 6" xfId="1333"/>
    <cellStyle name="Suma 7" xfId="1334"/>
    <cellStyle name="Suma 8" xfId="1335"/>
    <cellStyle name="Suma 9" xfId="1336"/>
    <cellStyle name="Špatně" xfId="1337"/>
    <cellStyle name="Tekst objaśnienia" xfId="1338"/>
    <cellStyle name="Tekst objaśnienia 10" xfId="1339"/>
    <cellStyle name="Tekst objaśnienia 11" xfId="1340"/>
    <cellStyle name="Tekst objaśnienia 12" xfId="1341"/>
    <cellStyle name="Tekst objaśnienia 13" xfId="1342"/>
    <cellStyle name="Tekst objaśnienia 14" xfId="1343"/>
    <cellStyle name="Tekst objaśnienia 15" xfId="1344"/>
    <cellStyle name="Tekst objaśnienia 16" xfId="1345"/>
    <cellStyle name="Tekst objaśnienia 17" xfId="1346"/>
    <cellStyle name="Tekst objaśnienia 18" xfId="1347"/>
    <cellStyle name="Tekst objaśnienia 2" xfId="1348"/>
    <cellStyle name="Tekst objaśnienia 3" xfId="1349"/>
    <cellStyle name="Tekst objaśnienia 4" xfId="1350"/>
    <cellStyle name="Tekst objaśnienia 5" xfId="1351"/>
    <cellStyle name="Tekst objaśnienia 6" xfId="1352"/>
    <cellStyle name="Tekst objaśnienia 7" xfId="1353"/>
    <cellStyle name="Tekst objaśnienia 8" xfId="1354"/>
    <cellStyle name="Tekst objaśnienia 9" xfId="1355"/>
    <cellStyle name="Tekst ostrzeżenia" xfId="1356"/>
    <cellStyle name="Tekst ostrzeżenia 10" xfId="1357"/>
    <cellStyle name="Tekst ostrzeżenia 11" xfId="1358"/>
    <cellStyle name="Tekst ostrzeżenia 12" xfId="1359"/>
    <cellStyle name="Tekst ostrzeżenia 13" xfId="1360"/>
    <cellStyle name="Tekst ostrzeżenia 14" xfId="1361"/>
    <cellStyle name="Tekst ostrzeżenia 15" xfId="1362"/>
    <cellStyle name="Tekst ostrzeżenia 16" xfId="1363"/>
    <cellStyle name="Tekst ostrzeżenia 17" xfId="1364"/>
    <cellStyle name="Tekst ostrzeżenia 18" xfId="1365"/>
    <cellStyle name="Tekst ostrzeżenia 2" xfId="1366"/>
    <cellStyle name="Tekst ostrzeżenia 3" xfId="1367"/>
    <cellStyle name="Tekst ostrzeżenia 4" xfId="1368"/>
    <cellStyle name="Tekst ostrzeżenia 5" xfId="1369"/>
    <cellStyle name="Tekst ostrzeżenia 6" xfId="1370"/>
    <cellStyle name="Tekst ostrzeżenia 7" xfId="1371"/>
    <cellStyle name="Tekst ostrzeżenia 8" xfId="1372"/>
    <cellStyle name="Tekst ostrzeżenia 9" xfId="1373"/>
    <cellStyle name="text" xfId="1374"/>
    <cellStyle name="Text Indent A" xfId="1375"/>
    <cellStyle name="Text Indent B" xfId="1376"/>
    <cellStyle name="Text Indent C" xfId="1377"/>
    <cellStyle name="Text upozornění" xfId="1378"/>
    <cellStyle name="Text upozornění 2" xfId="1379"/>
    <cellStyle name="Thousands£" xfId="1380"/>
    <cellStyle name="Thousands£ (2dp)" xfId="1381"/>
    <cellStyle name="Thousands£_070713 Makita Estimation approval(Rev07)7" xfId="1382"/>
    <cellStyle name="Title" xfId="1383"/>
    <cellStyle name="tof" xfId="1384"/>
    <cellStyle name="Tonnes" xfId="1385"/>
    <cellStyle name="tot" xfId="1386"/>
    <cellStyle name="Total" xfId="1387"/>
    <cellStyle name="Tusental (0)_pldt" xfId="1388"/>
    <cellStyle name="Tusental_pldt" xfId="1389"/>
    <cellStyle name="Tytuł" xfId="1390"/>
    <cellStyle name="Tytuł 10" xfId="1391"/>
    <cellStyle name="Tytuł 11" xfId="1392"/>
    <cellStyle name="Tytuł 12" xfId="1393"/>
    <cellStyle name="Tytuł 13" xfId="1394"/>
    <cellStyle name="Tytuł 14" xfId="1395"/>
    <cellStyle name="Tytuł 15" xfId="1396"/>
    <cellStyle name="Tytuł 16" xfId="1397"/>
    <cellStyle name="Tytuł 17" xfId="1398"/>
    <cellStyle name="Tytuł 18" xfId="1399"/>
    <cellStyle name="Tytuł 2" xfId="1400"/>
    <cellStyle name="Tytuł 3" xfId="1401"/>
    <cellStyle name="Tytuł 4" xfId="1402"/>
    <cellStyle name="Tytuł 5" xfId="1403"/>
    <cellStyle name="Tytuł 6" xfId="1404"/>
    <cellStyle name="Tytuł 7" xfId="1405"/>
    <cellStyle name="Tytuł 8" xfId="1406"/>
    <cellStyle name="Tytuł 9" xfId="1407"/>
    <cellStyle name="Uwaga" xfId="1408"/>
    <cellStyle name="Uwaga 10" xfId="1409"/>
    <cellStyle name="Uwaga 11" xfId="1410"/>
    <cellStyle name="Uwaga 12" xfId="1411"/>
    <cellStyle name="Uwaga 13" xfId="1412"/>
    <cellStyle name="Uwaga 14" xfId="1413"/>
    <cellStyle name="Uwaga 15" xfId="1414"/>
    <cellStyle name="Uwaga 16" xfId="1415"/>
    <cellStyle name="Uwaga 17" xfId="1416"/>
    <cellStyle name="Uwaga 18" xfId="1417"/>
    <cellStyle name="Uwaga 2" xfId="1418"/>
    <cellStyle name="Uwaga 3" xfId="1419"/>
    <cellStyle name="Uwaga 4" xfId="1420"/>
    <cellStyle name="Uwaga 5" xfId="1421"/>
    <cellStyle name="Uwaga 6" xfId="1422"/>
    <cellStyle name="Uwaga 7" xfId="1423"/>
    <cellStyle name="Uwaga 8" xfId="1424"/>
    <cellStyle name="Uwaga 9" xfId="1425"/>
    <cellStyle name="v" xfId="1426"/>
    <cellStyle name="Valuta (0)_pldt" xfId="1427"/>
    <cellStyle name="Valuta_pldt" xfId="1428"/>
    <cellStyle name="Virgulă_Foaie1" xfId="1429"/>
    <cellStyle name="Vstup" xfId="1430"/>
    <cellStyle name="Vstup 2" xfId="1431"/>
    <cellStyle name="Výpočet" xfId="1432"/>
    <cellStyle name="Výpočet 2" xfId="1433"/>
    <cellStyle name="Výstup" xfId="1434"/>
    <cellStyle name="Výstup 2" xfId="1435"/>
    <cellStyle name="Vysvětlující text" xfId="1436"/>
    <cellStyle name="Vysvětlující text 2" xfId="1437"/>
    <cellStyle name="Währung" xfId="1438"/>
    <cellStyle name="Währung [0]_--&gt;2-1" xfId="1439"/>
    <cellStyle name="Währung_--&gt;2-1" xfId="1440"/>
    <cellStyle name="Warning Text" xfId="1441"/>
    <cellStyle name="W臧rung [0]_inc-pay-schedule" xfId="1442"/>
    <cellStyle name="W臧rung_inc-pay-schedule" xfId="1443"/>
    <cellStyle name="zamówienia" xfId="1444"/>
    <cellStyle name="Złe" xfId="1445"/>
    <cellStyle name="Złe 10" xfId="1446"/>
    <cellStyle name="Złe 11" xfId="1447"/>
    <cellStyle name="Złe 12" xfId="1448"/>
    <cellStyle name="Złe 13" xfId="1449"/>
    <cellStyle name="Złe 14" xfId="1450"/>
    <cellStyle name="Złe 15" xfId="1451"/>
    <cellStyle name="Złe 16" xfId="1452"/>
    <cellStyle name="Złe 17" xfId="1453"/>
    <cellStyle name="Złe 18" xfId="1454"/>
    <cellStyle name="Złe 2" xfId="1455"/>
    <cellStyle name="Złe 3" xfId="1456"/>
    <cellStyle name="Złe 4" xfId="1457"/>
    <cellStyle name="Złe 5" xfId="1458"/>
    <cellStyle name="Złe 6" xfId="1459"/>
    <cellStyle name="Złe 7" xfId="1460"/>
    <cellStyle name="Złe 8" xfId="1461"/>
    <cellStyle name="Złe 9" xfId="1462"/>
    <cellStyle name="Zvýraznění 1" xfId="1463"/>
    <cellStyle name="Zvýraznění 1 2" xfId="1464"/>
    <cellStyle name="Zvýraznění 2" xfId="1465"/>
    <cellStyle name="Zvýraznění 2 2" xfId="1466"/>
    <cellStyle name="Zvýraznění 3" xfId="1467"/>
    <cellStyle name="Zvýraznění 3 2" xfId="1468"/>
    <cellStyle name="Zvýraznění 4" xfId="1469"/>
    <cellStyle name="Zvýraznění 4 2" xfId="1470"/>
    <cellStyle name="Zvýraznění 5" xfId="1471"/>
    <cellStyle name="Zvýraznění 5 2" xfId="1472"/>
    <cellStyle name="Zvýraznění 6" xfId="1473"/>
    <cellStyle name="Zvýraznění 6 2" xfId="1474"/>
    <cellStyle name="ｳfｹBQSUM" xfId="1475"/>
    <cellStyle name="ｳfｹBQSUM(D)" xfId="1476"/>
    <cellStyle name="ｳfｹBQSUM_BQ ROHM-Genset (rev.1)" xfId="1477"/>
    <cellStyle name="スタイル 1" xfId="1478"/>
    <cellStyle name="メモ 10" xfId="1479"/>
    <cellStyle name="メモ 11" xfId="1480"/>
    <cellStyle name="メモ 12" xfId="1481"/>
    <cellStyle name="メモ 13" xfId="1482"/>
    <cellStyle name="メモ 14" xfId="1483"/>
    <cellStyle name="メモ 15" xfId="1484"/>
    <cellStyle name="メモ 16" xfId="1485"/>
    <cellStyle name="メモ 17" xfId="1486"/>
    <cellStyle name="メモ 18" xfId="1487"/>
    <cellStyle name="メモ 2" xfId="1488"/>
    <cellStyle name="メモ 3" xfId="1489"/>
    <cellStyle name="メモ 4" xfId="1490"/>
    <cellStyle name="メモ 5" xfId="1491"/>
    <cellStyle name="メモ 6" xfId="1492"/>
    <cellStyle name="メモ 7" xfId="1493"/>
    <cellStyle name="メモ 8" xfId="1494"/>
    <cellStyle name="メモ 9" xfId="1495"/>
    <cellStyle name="쉼표 [0]_PAC1_Extra Works" xfId="1496"/>
    <cellStyle name="표준_BuildingList" xfId="1497"/>
    <cellStyle name="未定義" xfId="1498"/>
    <cellStyle name="桁蟻唇Ｆ [0.00]_・拶・表紙・剖次" xfId="1499"/>
    <cellStyle name="桁蟻唇Ｆ_・拶・表紙・剖次" xfId="1500"/>
    <cellStyle name="標準 2" xfId="1501"/>
    <cellStyle name="標準_DaikinD change work list ME_Re09" xfId="1502"/>
    <cellStyle name="脱浦 [0.00]_・拶・表紙・剖次" xfId="1503"/>
    <cellStyle name="脱浦_・拶・表紙・剖次" xfId="1504"/>
    <cellStyle name="非表示" xfId="15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view="pageBreakPreview" zoomScale="85" zoomScaleNormal="85" zoomScaleSheetLayoutView="85" zoomScalePageLayoutView="0" workbookViewId="0" topLeftCell="A1">
      <selection activeCell="B31" sqref="B31"/>
    </sheetView>
  </sheetViews>
  <sheetFormatPr defaultColWidth="9.140625" defaultRowHeight="12.75"/>
  <cols>
    <col min="1" max="1" width="14.421875" style="5" customWidth="1"/>
    <col min="2" max="2" width="101.421875" style="5" customWidth="1"/>
    <col min="3" max="3" width="20.7109375" style="10" customWidth="1"/>
    <col min="4" max="4" width="9.140625" style="5" customWidth="1"/>
    <col min="5" max="5" width="16.140625" style="5" bestFit="1" customWidth="1"/>
    <col min="6" max="6" width="9.7109375" style="5" bestFit="1" customWidth="1"/>
    <col min="7" max="16384" width="9.140625" style="5" customWidth="1"/>
  </cols>
  <sheetData>
    <row r="1" spans="1:3" ht="14.25">
      <c r="A1" s="13"/>
      <c r="B1" s="13"/>
      <c r="C1" s="14"/>
    </row>
    <row r="2" spans="1:3" ht="15">
      <c r="A2" s="15" t="s">
        <v>443</v>
      </c>
      <c r="B2" s="2"/>
      <c r="C2" s="4"/>
    </row>
    <row r="3" spans="1:3" ht="14.25">
      <c r="A3" s="11" t="s">
        <v>192</v>
      </c>
      <c r="B3" s="1"/>
      <c r="C3" s="3"/>
    </row>
    <row r="4" spans="1:3" ht="14.25">
      <c r="A4" s="7"/>
      <c r="B4" s="7"/>
      <c r="C4" s="8"/>
    </row>
    <row r="5" spans="3:11" s="1" customFormat="1" ht="14.25">
      <c r="C5" s="3"/>
      <c r="D5" s="5"/>
      <c r="E5" s="5"/>
      <c r="F5" s="5"/>
      <c r="G5" s="5"/>
      <c r="H5" s="5"/>
      <c r="I5" s="5"/>
      <c r="J5" s="5"/>
      <c r="K5" s="5"/>
    </row>
    <row r="6" spans="3:11" s="1" customFormat="1" ht="14.25">
      <c r="C6" s="3"/>
      <c r="D6" s="5"/>
      <c r="E6" s="5"/>
      <c r="F6" s="5"/>
      <c r="G6" s="5"/>
      <c r="H6" s="5"/>
      <c r="I6" s="5"/>
      <c r="J6" s="5"/>
      <c r="K6" s="5"/>
    </row>
    <row r="7" spans="1:3" ht="15">
      <c r="A7" s="312" t="s">
        <v>8</v>
      </c>
      <c r="B7" s="312"/>
      <c r="C7" s="312"/>
    </row>
    <row r="9" spans="1:5" s="9" customFormat="1" ht="15">
      <c r="A9" s="17" t="str">
        <f>VYT!A6</f>
        <v>01.000.000</v>
      </c>
      <c r="B9" s="18" t="str">
        <f>VYT!B6</f>
        <v>Vytápění a zdravotechnika</v>
      </c>
      <c r="C9" s="311">
        <f>VYT!G148</f>
        <v>0</v>
      </c>
      <c r="E9" s="161"/>
    </row>
    <row r="10" spans="2:3" ht="15">
      <c r="B10" s="12"/>
      <c r="C10" s="311"/>
    </row>
    <row r="11" spans="1:5" ht="15">
      <c r="A11" s="17" t="str">
        <f>ZP!A6</f>
        <v>02.000.000</v>
      </c>
      <c r="B11" s="20" t="str">
        <f>ZP!B6</f>
        <v>Zemní plyn</v>
      </c>
      <c r="C11" s="311">
        <f>ZP!G68</f>
        <v>0</v>
      </c>
      <c r="E11" s="159"/>
    </row>
    <row r="12" spans="2:3" ht="15">
      <c r="B12" s="21"/>
      <c r="C12" s="311"/>
    </row>
    <row r="13" spans="1:5" ht="15">
      <c r="A13" s="17" t="s">
        <v>59</v>
      </c>
      <c r="B13" s="130" t="str">
        <f>MaR!B6</f>
        <v>Měření a regulace</v>
      </c>
      <c r="C13" s="311">
        <f>MaR!G50</f>
        <v>0</v>
      </c>
      <c r="E13" s="160"/>
    </row>
    <row r="14" spans="1:3" ht="15">
      <c r="A14" s="17"/>
      <c r="B14" s="20"/>
      <c r="C14" s="311"/>
    </row>
    <row r="15" spans="1:5" ht="15">
      <c r="A15" s="17" t="str">
        <f>+ST!A6</f>
        <v>04.000.000</v>
      </c>
      <c r="B15" s="129" t="str">
        <f>+ST!B6</f>
        <v>Stavební část</v>
      </c>
      <c r="C15" s="311">
        <f>+ST!G24</f>
        <v>0</v>
      </c>
      <c r="E15" s="159"/>
    </row>
    <row r="16" spans="1:5" ht="15">
      <c r="A16" s="17"/>
      <c r="B16" s="129"/>
      <c r="C16" s="311"/>
      <c r="E16" s="159"/>
    </row>
    <row r="17" spans="1:5" ht="15">
      <c r="A17" s="17" t="str">
        <f>+VZT!A6</f>
        <v>05.000.000</v>
      </c>
      <c r="B17" s="129" t="s">
        <v>394</v>
      </c>
      <c r="C17" s="311">
        <f>+VZT!G16</f>
        <v>0</v>
      </c>
      <c r="E17" s="159"/>
    </row>
    <row r="18" spans="1:5" ht="15">
      <c r="A18" s="17"/>
      <c r="B18" s="129"/>
      <c r="C18" s="311"/>
      <c r="E18" s="159"/>
    </row>
    <row r="19" spans="1:5" ht="15">
      <c r="A19" s="17" t="s">
        <v>431</v>
      </c>
      <c r="B19" s="129" t="str">
        <f>+'Ven.'!B6</f>
        <v>Instalace termostatických ventilů</v>
      </c>
      <c r="C19" s="311">
        <f>+'Ven.'!G17</f>
        <v>0</v>
      </c>
      <c r="E19" s="159"/>
    </row>
    <row r="20" spans="1:3" ht="15.75" thickBot="1">
      <c r="A20" s="22"/>
      <c r="B20" s="22"/>
      <c r="C20" s="23"/>
    </row>
    <row r="21" ht="16.5" thickBot="1" thickTop="1">
      <c r="C21" s="19"/>
    </row>
    <row r="22" spans="1:6" s="9" customFormat="1" ht="15.75" thickBot="1">
      <c r="A22" s="16"/>
      <c r="B22" s="76" t="s">
        <v>12</v>
      </c>
      <c r="C22" s="75">
        <f>+SUM(C9:C20)</f>
        <v>0</v>
      </c>
      <c r="E22" s="161"/>
      <c r="F22" s="162"/>
    </row>
    <row r="23" spans="1:3" s="9" customFormat="1" ht="15.75" thickBot="1">
      <c r="A23" s="16"/>
      <c r="B23" s="6"/>
      <c r="C23" s="19"/>
    </row>
    <row r="24" spans="2:3" ht="15.75" thickBot="1">
      <c r="B24" s="76" t="s">
        <v>201</v>
      </c>
      <c r="C24" s="74">
        <f>+C22*1.15</f>
        <v>0</v>
      </c>
    </row>
    <row r="25" spans="2:3" ht="15">
      <c r="B25" s="77"/>
      <c r="C25" s="19"/>
    </row>
    <row r="26" ht="85.5">
      <c r="B26" s="24" t="s">
        <v>154</v>
      </c>
    </row>
  </sheetData>
  <sheetProtection/>
  <mergeCells count="1">
    <mergeCell ref="A7:C7"/>
  </mergeCells>
  <printOptions horizontalCentered="1"/>
  <pageMargins left="0.5511811023622047" right="0.5511811023622047" top="0.3937007874015748" bottom="0.5905511811023623" header="0.1968503937007874" footer="0.1968503937007874"/>
  <pageSetup horizontalDpi="1200" verticalDpi="1200" orientation="landscape" paperSize="9" r:id="rId1"/>
  <headerFooter alignWithMargins="0">
    <oddFooter>&amp;CStránka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K150"/>
  <sheetViews>
    <sheetView view="pageBreakPreview" zoomScale="85" zoomScaleNormal="85" zoomScaleSheetLayoutView="85" zoomScalePageLayoutView="0" workbookViewId="0" topLeftCell="A103">
      <selection activeCell="B122" sqref="B122"/>
    </sheetView>
  </sheetViews>
  <sheetFormatPr defaultColWidth="9.140625" defaultRowHeight="12.75"/>
  <cols>
    <col min="1" max="1" width="11.8515625" style="30" customWidth="1"/>
    <col min="2" max="2" width="71.57421875" style="30" customWidth="1"/>
    <col min="3" max="3" width="7.8515625" style="25" customWidth="1"/>
    <col min="4" max="4" width="5.7109375" style="25" customWidth="1"/>
    <col min="5" max="5" width="5.421875" style="33" bestFit="1" customWidth="1"/>
    <col min="6" max="6" width="17.140625" style="34" customWidth="1"/>
    <col min="7" max="7" width="18.7109375" style="34" customWidth="1"/>
    <col min="8" max="8" width="9.140625" style="30" customWidth="1"/>
    <col min="9" max="9" width="16.00390625" style="30" bestFit="1" customWidth="1"/>
    <col min="10" max="16384" width="9.140625" style="30" customWidth="1"/>
  </cols>
  <sheetData>
    <row r="1" spans="1:7" ht="14.25">
      <c r="A1" s="25" t="str">
        <f>"Nabídka -  "&amp;B6</f>
        <v>Nabídka -  Vytápění a zdravotechnika</v>
      </c>
      <c r="B1" s="26"/>
      <c r="D1" s="26"/>
      <c r="E1" s="27"/>
      <c r="F1" s="28"/>
      <c r="G1" s="29"/>
    </row>
    <row r="2" spans="1:7" ht="15">
      <c r="A2" s="31" t="str">
        <f>Rekapitulace!A3</f>
        <v>Rekonstrukce kotelny</v>
      </c>
      <c r="B2" s="25"/>
      <c r="E2" s="27"/>
      <c r="F2" s="28"/>
      <c r="G2" s="28"/>
    </row>
    <row r="3" spans="1:2" ht="15">
      <c r="A3" s="32"/>
      <c r="B3" s="25"/>
    </row>
    <row r="4" spans="1:7" s="42" customFormat="1" ht="14.25">
      <c r="A4" s="41" t="s">
        <v>2</v>
      </c>
      <c r="B4" s="41" t="s">
        <v>3</v>
      </c>
      <c r="C4" s="41" t="s">
        <v>4</v>
      </c>
      <c r="D4" s="41" t="s">
        <v>5</v>
      </c>
      <c r="E4" s="42" t="s">
        <v>6</v>
      </c>
      <c r="F4" s="43" t="s">
        <v>10</v>
      </c>
      <c r="G4" s="43" t="s">
        <v>7</v>
      </c>
    </row>
    <row r="5" spans="1:2" ht="15">
      <c r="A5" s="32"/>
      <c r="B5" s="25"/>
    </row>
    <row r="6" spans="1:7" s="49" customFormat="1" ht="14.25">
      <c r="A6" s="142" t="s">
        <v>14</v>
      </c>
      <c r="B6" s="143" t="s">
        <v>80</v>
      </c>
      <c r="C6" s="144"/>
      <c r="D6" s="145"/>
      <c r="E6" s="142"/>
      <c r="F6" s="146"/>
      <c r="G6" s="146"/>
    </row>
    <row r="7" spans="1:7" ht="14.25">
      <c r="A7" s="142" t="s">
        <v>13</v>
      </c>
      <c r="B7" s="143" t="s">
        <v>81</v>
      </c>
      <c r="C7" s="144"/>
      <c r="D7" s="145"/>
      <c r="E7" s="147"/>
      <c r="F7" s="148"/>
      <c r="G7" s="148"/>
    </row>
    <row r="8" spans="1:9" ht="28.5">
      <c r="A8" s="167" t="s">
        <v>15</v>
      </c>
      <c r="B8" s="168" t="s">
        <v>300</v>
      </c>
      <c r="C8" s="169">
        <v>2</v>
      </c>
      <c r="D8" s="170" t="s">
        <v>75</v>
      </c>
      <c r="E8" s="171" t="s">
        <v>6</v>
      </c>
      <c r="F8" s="258"/>
      <c r="G8" s="259">
        <f>+F8*C8</f>
        <v>0</v>
      </c>
      <c r="I8" s="149"/>
    </row>
    <row r="9" spans="1:9" ht="42.75">
      <c r="A9" s="167" t="s">
        <v>16</v>
      </c>
      <c r="B9" s="168" t="s">
        <v>301</v>
      </c>
      <c r="C9" s="169">
        <v>1</v>
      </c>
      <c r="D9" s="170" t="s">
        <v>75</v>
      </c>
      <c r="E9" s="171" t="s">
        <v>6</v>
      </c>
      <c r="F9" s="258"/>
      <c r="G9" s="259">
        <f>+F9*C9</f>
        <v>0</v>
      </c>
      <c r="I9" s="149"/>
    </row>
    <row r="10" spans="1:9" ht="57">
      <c r="A10" s="167" t="s">
        <v>17</v>
      </c>
      <c r="B10" s="168" t="s">
        <v>261</v>
      </c>
      <c r="C10" s="169">
        <v>2</v>
      </c>
      <c r="D10" s="170" t="s">
        <v>11</v>
      </c>
      <c r="E10" s="171" t="s">
        <v>6</v>
      </c>
      <c r="F10" s="258"/>
      <c r="G10" s="259">
        <f>+F10*C10</f>
        <v>0</v>
      </c>
      <c r="I10" s="149"/>
    </row>
    <row r="11" spans="1:9" ht="42.75">
      <c r="A11" s="167" t="s">
        <v>18</v>
      </c>
      <c r="B11" s="168" t="s">
        <v>302</v>
      </c>
      <c r="C11" s="169">
        <v>1</v>
      </c>
      <c r="D11" s="170" t="s">
        <v>11</v>
      </c>
      <c r="E11" s="171" t="s">
        <v>6</v>
      </c>
      <c r="F11" s="258"/>
      <c r="G11" s="259">
        <f>+F11*C11</f>
        <v>0</v>
      </c>
      <c r="I11" s="149"/>
    </row>
    <row r="12" spans="1:9" ht="14.25">
      <c r="A12" s="167" t="s">
        <v>19</v>
      </c>
      <c r="B12" s="168" t="s">
        <v>356</v>
      </c>
      <c r="C12" s="169">
        <v>1</v>
      </c>
      <c r="D12" s="170" t="s">
        <v>11</v>
      </c>
      <c r="E12" s="171" t="s">
        <v>6</v>
      </c>
      <c r="F12" s="258"/>
      <c r="G12" s="259">
        <f>+F12*C12</f>
        <v>0</v>
      </c>
      <c r="I12" s="149"/>
    </row>
    <row r="13" spans="1:9" ht="14.25">
      <c r="A13" s="167" t="s">
        <v>20</v>
      </c>
      <c r="B13" s="168" t="s">
        <v>284</v>
      </c>
      <c r="C13" s="169">
        <v>1</v>
      </c>
      <c r="D13" s="170" t="s">
        <v>75</v>
      </c>
      <c r="E13" s="171" t="s">
        <v>6</v>
      </c>
      <c r="F13" s="258"/>
      <c r="G13" s="259">
        <f aca="true" t="shared" si="0" ref="G13:G19">+C13*F13</f>
        <v>0</v>
      </c>
      <c r="I13" s="149"/>
    </row>
    <row r="14" spans="1:9" ht="14.25">
      <c r="A14" s="167" t="s">
        <v>21</v>
      </c>
      <c r="B14" s="168" t="s">
        <v>82</v>
      </c>
      <c r="C14" s="169">
        <v>1</v>
      </c>
      <c r="D14" s="170" t="s">
        <v>11</v>
      </c>
      <c r="E14" s="171" t="s">
        <v>6</v>
      </c>
      <c r="F14" s="258"/>
      <c r="G14" s="259">
        <f t="shared" si="0"/>
        <v>0</v>
      </c>
      <c r="I14" s="149"/>
    </row>
    <row r="15" spans="1:9" ht="14.25">
      <c r="A15" s="167" t="s">
        <v>22</v>
      </c>
      <c r="B15" s="168" t="s">
        <v>83</v>
      </c>
      <c r="C15" s="169">
        <v>1</v>
      </c>
      <c r="D15" s="170" t="s">
        <v>11</v>
      </c>
      <c r="E15" s="171" t="s">
        <v>6</v>
      </c>
      <c r="F15" s="258"/>
      <c r="G15" s="259">
        <f t="shared" si="0"/>
        <v>0</v>
      </c>
      <c r="I15" s="149"/>
    </row>
    <row r="16" spans="1:9" ht="14.25">
      <c r="A16" s="167" t="s">
        <v>23</v>
      </c>
      <c r="B16" s="168" t="s">
        <v>0</v>
      </c>
      <c r="C16" s="169">
        <v>1</v>
      </c>
      <c r="D16" s="170" t="s">
        <v>11</v>
      </c>
      <c r="E16" s="171" t="s">
        <v>6</v>
      </c>
      <c r="F16" s="258"/>
      <c r="G16" s="259">
        <f t="shared" si="0"/>
        <v>0</v>
      </c>
      <c r="I16" s="149"/>
    </row>
    <row r="17" spans="1:9" ht="14.25">
      <c r="A17" s="167" t="s">
        <v>63</v>
      </c>
      <c r="B17" s="168" t="s">
        <v>84</v>
      </c>
      <c r="C17" s="169">
        <v>3</v>
      </c>
      <c r="D17" s="170" t="s">
        <v>11</v>
      </c>
      <c r="E17" s="171" t="s">
        <v>6</v>
      </c>
      <c r="F17" s="258"/>
      <c r="G17" s="259">
        <f t="shared" si="0"/>
        <v>0</v>
      </c>
      <c r="I17" s="149"/>
    </row>
    <row r="18" spans="1:9" ht="14.25">
      <c r="A18" s="167" t="s">
        <v>64</v>
      </c>
      <c r="B18" s="168" t="s">
        <v>85</v>
      </c>
      <c r="C18" s="169">
        <v>3</v>
      </c>
      <c r="D18" s="170" t="s">
        <v>11</v>
      </c>
      <c r="E18" s="171" t="s">
        <v>6</v>
      </c>
      <c r="F18" s="258"/>
      <c r="G18" s="259">
        <f t="shared" si="0"/>
        <v>0</v>
      </c>
      <c r="I18" s="149"/>
    </row>
    <row r="19" spans="1:9" ht="30.75" customHeight="1">
      <c r="A19" s="167" t="s">
        <v>65</v>
      </c>
      <c r="B19" s="168" t="s">
        <v>303</v>
      </c>
      <c r="C19" s="169">
        <v>1</v>
      </c>
      <c r="D19" s="170" t="s">
        <v>75</v>
      </c>
      <c r="E19" s="171" t="s">
        <v>6</v>
      </c>
      <c r="F19" s="258"/>
      <c r="G19" s="259">
        <f t="shared" si="0"/>
        <v>0</v>
      </c>
      <c r="I19" s="149"/>
    </row>
    <row r="20" spans="1:9" ht="14.25">
      <c r="A20" s="167" t="s">
        <v>66</v>
      </c>
      <c r="B20" s="168" t="s">
        <v>273</v>
      </c>
      <c r="C20" s="169">
        <v>2</v>
      </c>
      <c r="D20" s="170" t="s">
        <v>75</v>
      </c>
      <c r="E20" s="171" t="s">
        <v>6</v>
      </c>
      <c r="F20" s="258"/>
      <c r="G20" s="259">
        <f aca="true" t="shared" si="1" ref="G20:G55">F20*C20</f>
        <v>0</v>
      </c>
      <c r="I20" s="149"/>
    </row>
    <row r="21" spans="1:9" ht="14.25">
      <c r="A21" s="167" t="s">
        <v>277</v>
      </c>
      <c r="B21" s="168" t="s">
        <v>304</v>
      </c>
      <c r="C21" s="169">
        <v>22</v>
      </c>
      <c r="D21" s="170" t="s">
        <v>1</v>
      </c>
      <c r="E21" s="171" t="s">
        <v>6</v>
      </c>
      <c r="F21" s="258"/>
      <c r="G21" s="259">
        <f>F21*C21</f>
        <v>0</v>
      </c>
      <c r="I21" s="149"/>
    </row>
    <row r="22" spans="1:9" ht="14.25">
      <c r="A22" s="167" t="s">
        <v>67</v>
      </c>
      <c r="B22" s="168" t="s">
        <v>86</v>
      </c>
      <c r="C22" s="169">
        <v>1</v>
      </c>
      <c r="D22" s="170" t="s">
        <v>11</v>
      </c>
      <c r="E22" s="171" t="s">
        <v>6</v>
      </c>
      <c r="F22" s="258"/>
      <c r="G22" s="259">
        <f t="shared" si="1"/>
        <v>0</v>
      </c>
      <c r="I22" s="149"/>
    </row>
    <row r="23" spans="1:9" ht="14.25">
      <c r="A23" s="167" t="s">
        <v>68</v>
      </c>
      <c r="B23" s="168" t="s">
        <v>87</v>
      </c>
      <c r="C23" s="169">
        <v>1</v>
      </c>
      <c r="D23" s="170" t="s">
        <v>11</v>
      </c>
      <c r="E23" s="171" t="s">
        <v>6</v>
      </c>
      <c r="F23" s="258"/>
      <c r="G23" s="259">
        <f t="shared" si="1"/>
        <v>0</v>
      </c>
      <c r="I23" s="149"/>
    </row>
    <row r="24" spans="1:9" ht="14.25">
      <c r="A24" s="167" t="s">
        <v>69</v>
      </c>
      <c r="B24" s="168" t="s">
        <v>88</v>
      </c>
      <c r="C24" s="173">
        <v>1</v>
      </c>
      <c r="D24" s="174" t="s">
        <v>11</v>
      </c>
      <c r="E24" s="171" t="s">
        <v>6</v>
      </c>
      <c r="F24" s="258"/>
      <c r="G24" s="259">
        <f t="shared" si="1"/>
        <v>0</v>
      </c>
      <c r="I24" s="149"/>
    </row>
    <row r="25" spans="1:9" ht="14.25">
      <c r="A25" s="167" t="s">
        <v>278</v>
      </c>
      <c r="B25" s="168" t="s">
        <v>74</v>
      </c>
      <c r="C25" s="173">
        <v>1</v>
      </c>
      <c r="D25" s="174" t="s">
        <v>11</v>
      </c>
      <c r="E25" s="171" t="s">
        <v>6</v>
      </c>
      <c r="F25" s="258"/>
      <c r="G25" s="259">
        <f t="shared" si="1"/>
        <v>0</v>
      </c>
      <c r="I25" s="149"/>
    </row>
    <row r="26" spans="1:9" ht="14.25">
      <c r="A26" s="167" t="s">
        <v>279</v>
      </c>
      <c r="B26" s="175" t="s">
        <v>305</v>
      </c>
      <c r="C26" s="169">
        <v>1</v>
      </c>
      <c r="D26" s="170" t="s">
        <v>75</v>
      </c>
      <c r="E26" s="171" t="s">
        <v>6</v>
      </c>
      <c r="F26" s="258"/>
      <c r="G26" s="259">
        <f t="shared" si="1"/>
        <v>0</v>
      </c>
      <c r="I26" s="149"/>
    </row>
    <row r="27" spans="1:9" ht="14.25">
      <c r="A27" s="167" t="s">
        <v>70</v>
      </c>
      <c r="B27" s="175" t="s">
        <v>306</v>
      </c>
      <c r="C27" s="169">
        <v>1</v>
      </c>
      <c r="D27" s="170" t="s">
        <v>75</v>
      </c>
      <c r="E27" s="171" t="s">
        <v>6</v>
      </c>
      <c r="F27" s="258"/>
      <c r="G27" s="259">
        <f t="shared" si="1"/>
        <v>0</v>
      </c>
      <c r="I27" s="149"/>
    </row>
    <row r="28" spans="1:9" ht="14.25">
      <c r="A28" s="167" t="s">
        <v>71</v>
      </c>
      <c r="B28" s="168" t="s">
        <v>89</v>
      </c>
      <c r="C28" s="169">
        <v>1</v>
      </c>
      <c r="D28" s="170" t="s">
        <v>75</v>
      </c>
      <c r="E28" s="171" t="s">
        <v>6</v>
      </c>
      <c r="F28" s="258"/>
      <c r="G28" s="259">
        <f t="shared" si="1"/>
        <v>0</v>
      </c>
      <c r="I28" s="149"/>
    </row>
    <row r="29" spans="1:9" ht="14.25">
      <c r="A29" s="167" t="s">
        <v>72</v>
      </c>
      <c r="B29" s="168" t="s">
        <v>204</v>
      </c>
      <c r="C29" s="169">
        <v>1</v>
      </c>
      <c r="D29" s="170" t="s">
        <v>75</v>
      </c>
      <c r="E29" s="171" t="s">
        <v>6</v>
      </c>
      <c r="F29" s="258"/>
      <c r="G29" s="259">
        <f t="shared" si="1"/>
        <v>0</v>
      </c>
      <c r="I29" s="149"/>
    </row>
    <row r="30" spans="1:9" ht="14.25">
      <c r="A30" s="167" t="s">
        <v>73</v>
      </c>
      <c r="B30" s="168" t="s">
        <v>307</v>
      </c>
      <c r="C30" s="169">
        <v>1</v>
      </c>
      <c r="D30" s="170" t="s">
        <v>75</v>
      </c>
      <c r="E30" s="171" t="s">
        <v>6</v>
      </c>
      <c r="F30" s="258"/>
      <c r="G30" s="259">
        <f t="shared" si="1"/>
        <v>0</v>
      </c>
      <c r="I30" s="149"/>
    </row>
    <row r="31" spans="1:9" ht="14.25">
      <c r="A31" s="167" t="s">
        <v>308</v>
      </c>
      <c r="B31" s="168" t="s">
        <v>205</v>
      </c>
      <c r="C31" s="169">
        <v>1</v>
      </c>
      <c r="D31" s="170" t="s">
        <v>75</v>
      </c>
      <c r="E31" s="171" t="s">
        <v>6</v>
      </c>
      <c r="F31" s="258"/>
      <c r="G31" s="259">
        <f t="shared" si="1"/>
        <v>0</v>
      </c>
      <c r="I31" s="149"/>
    </row>
    <row r="32" spans="1:9" ht="14.25">
      <c r="A32" s="167" t="s">
        <v>309</v>
      </c>
      <c r="B32" s="168" t="s">
        <v>311</v>
      </c>
      <c r="C32" s="169">
        <v>1</v>
      </c>
      <c r="D32" s="170" t="s">
        <v>75</v>
      </c>
      <c r="E32" s="171" t="s">
        <v>6</v>
      </c>
      <c r="F32" s="258"/>
      <c r="G32" s="259">
        <f t="shared" si="1"/>
        <v>0</v>
      </c>
      <c r="I32" s="149"/>
    </row>
    <row r="33" spans="1:9" ht="14.25">
      <c r="A33" s="167" t="s">
        <v>310</v>
      </c>
      <c r="B33" s="168" t="s">
        <v>312</v>
      </c>
      <c r="C33" s="169">
        <v>1</v>
      </c>
      <c r="D33" s="170" t="s">
        <v>75</v>
      </c>
      <c r="E33" s="171" t="s">
        <v>6</v>
      </c>
      <c r="F33" s="258"/>
      <c r="G33" s="259">
        <f t="shared" si="1"/>
        <v>0</v>
      </c>
      <c r="I33" s="149"/>
    </row>
    <row r="34" spans="1:9" ht="14.25">
      <c r="A34" s="167" t="s">
        <v>314</v>
      </c>
      <c r="B34" s="168" t="s">
        <v>313</v>
      </c>
      <c r="C34" s="169">
        <v>1</v>
      </c>
      <c r="D34" s="170" t="s">
        <v>75</v>
      </c>
      <c r="E34" s="171" t="s">
        <v>6</v>
      </c>
      <c r="F34" s="258"/>
      <c r="G34" s="259">
        <f t="shared" si="1"/>
        <v>0</v>
      </c>
      <c r="I34" s="149"/>
    </row>
    <row r="35" spans="1:9" ht="14.25">
      <c r="A35" s="167" t="s">
        <v>315</v>
      </c>
      <c r="B35" s="168" t="s">
        <v>318</v>
      </c>
      <c r="C35" s="169">
        <v>1</v>
      </c>
      <c r="D35" s="170" t="s">
        <v>75</v>
      </c>
      <c r="E35" s="171" t="s">
        <v>6</v>
      </c>
      <c r="F35" s="258"/>
      <c r="G35" s="259">
        <f t="shared" si="1"/>
        <v>0</v>
      </c>
      <c r="I35" s="149"/>
    </row>
    <row r="36" spans="1:9" ht="14.25">
      <c r="A36" s="167" t="s">
        <v>316</v>
      </c>
      <c r="B36" s="168" t="s">
        <v>324</v>
      </c>
      <c r="C36" s="169">
        <v>1</v>
      </c>
      <c r="D36" s="170" t="s">
        <v>75</v>
      </c>
      <c r="E36" s="171" t="s">
        <v>6</v>
      </c>
      <c r="F36" s="258"/>
      <c r="G36" s="259">
        <f t="shared" si="1"/>
        <v>0</v>
      </c>
      <c r="I36" s="149"/>
    </row>
    <row r="37" spans="1:9" ht="28.5">
      <c r="A37" s="167" t="s">
        <v>317</v>
      </c>
      <c r="B37" s="168" t="s">
        <v>325</v>
      </c>
      <c r="C37" s="169">
        <v>1</v>
      </c>
      <c r="D37" s="170" t="s">
        <v>75</v>
      </c>
      <c r="E37" s="171" t="s">
        <v>6</v>
      </c>
      <c r="F37" s="258"/>
      <c r="G37" s="259">
        <f t="shared" si="1"/>
        <v>0</v>
      </c>
      <c r="I37" s="149"/>
    </row>
    <row r="38" spans="1:9" ht="28.5">
      <c r="A38" s="167" t="s">
        <v>319</v>
      </c>
      <c r="B38" s="168" t="s">
        <v>326</v>
      </c>
      <c r="C38" s="169">
        <v>1</v>
      </c>
      <c r="D38" s="170" t="s">
        <v>75</v>
      </c>
      <c r="E38" s="171" t="s">
        <v>6</v>
      </c>
      <c r="F38" s="258"/>
      <c r="G38" s="259">
        <f t="shared" si="1"/>
        <v>0</v>
      </c>
      <c r="I38" s="149"/>
    </row>
    <row r="39" spans="1:9" ht="14.25">
      <c r="A39" s="167" t="s">
        <v>320</v>
      </c>
      <c r="B39" s="168" t="s">
        <v>344</v>
      </c>
      <c r="C39" s="169">
        <v>1</v>
      </c>
      <c r="D39" s="170" t="s">
        <v>75</v>
      </c>
      <c r="E39" s="171" t="s">
        <v>6</v>
      </c>
      <c r="F39" s="258"/>
      <c r="G39" s="259">
        <f t="shared" si="1"/>
        <v>0</v>
      </c>
      <c r="I39" s="149"/>
    </row>
    <row r="40" spans="1:9" ht="14.25">
      <c r="A40" s="167" t="s">
        <v>321</v>
      </c>
      <c r="B40" s="168" t="s">
        <v>345</v>
      </c>
      <c r="C40" s="169">
        <v>1</v>
      </c>
      <c r="D40" s="170" t="s">
        <v>75</v>
      </c>
      <c r="E40" s="171" t="s">
        <v>6</v>
      </c>
      <c r="F40" s="258"/>
      <c r="G40" s="259">
        <f t="shared" si="1"/>
        <v>0</v>
      </c>
      <c r="I40" s="149"/>
    </row>
    <row r="41" spans="1:9" ht="14.25">
      <c r="A41" s="167" t="s">
        <v>322</v>
      </c>
      <c r="B41" s="168" t="s">
        <v>327</v>
      </c>
      <c r="C41" s="169">
        <v>1</v>
      </c>
      <c r="D41" s="170" t="s">
        <v>75</v>
      </c>
      <c r="E41" s="171" t="s">
        <v>6</v>
      </c>
      <c r="F41" s="258"/>
      <c r="G41" s="259">
        <f t="shared" si="1"/>
        <v>0</v>
      </c>
      <c r="I41" s="149"/>
    </row>
    <row r="42" spans="1:9" ht="14.25">
      <c r="A42" s="167" t="s">
        <v>323</v>
      </c>
      <c r="B42" s="168" t="s">
        <v>328</v>
      </c>
      <c r="C42" s="169">
        <v>1</v>
      </c>
      <c r="D42" s="170" t="s">
        <v>75</v>
      </c>
      <c r="E42" s="171" t="s">
        <v>6</v>
      </c>
      <c r="F42" s="258"/>
      <c r="G42" s="259">
        <f t="shared" si="1"/>
        <v>0</v>
      </c>
      <c r="I42" s="149"/>
    </row>
    <row r="43" spans="1:9" ht="14.25">
      <c r="A43" s="167" t="s">
        <v>330</v>
      </c>
      <c r="B43" s="168" t="s">
        <v>329</v>
      </c>
      <c r="C43" s="169">
        <v>2</v>
      </c>
      <c r="D43" s="170" t="s">
        <v>75</v>
      </c>
      <c r="E43" s="171" t="s">
        <v>6</v>
      </c>
      <c r="F43" s="258"/>
      <c r="G43" s="259">
        <f t="shared" si="1"/>
        <v>0</v>
      </c>
      <c r="I43" s="149"/>
    </row>
    <row r="44" spans="1:9" ht="14.25">
      <c r="A44" s="167" t="s">
        <v>331</v>
      </c>
      <c r="B44" s="168" t="s">
        <v>446</v>
      </c>
      <c r="C44" s="169">
        <v>4</v>
      </c>
      <c r="D44" s="170" t="s">
        <v>75</v>
      </c>
      <c r="E44" s="171" t="s">
        <v>6</v>
      </c>
      <c r="F44" s="258"/>
      <c r="G44" s="259">
        <f t="shared" si="1"/>
        <v>0</v>
      </c>
      <c r="I44" s="149"/>
    </row>
    <row r="45" spans="1:9" ht="14.25">
      <c r="A45" s="167" t="s">
        <v>332</v>
      </c>
      <c r="B45" s="168" t="s">
        <v>338</v>
      </c>
      <c r="C45" s="169">
        <v>6</v>
      </c>
      <c r="D45" s="170" t="s">
        <v>75</v>
      </c>
      <c r="E45" s="171" t="s">
        <v>6</v>
      </c>
      <c r="F45" s="258"/>
      <c r="G45" s="259">
        <f t="shared" si="1"/>
        <v>0</v>
      </c>
      <c r="I45" s="149"/>
    </row>
    <row r="46" spans="1:9" ht="14.25">
      <c r="A46" s="167" t="s">
        <v>333</v>
      </c>
      <c r="B46" s="168" t="s">
        <v>339</v>
      </c>
      <c r="C46" s="169">
        <v>4</v>
      </c>
      <c r="D46" s="170" t="s">
        <v>75</v>
      </c>
      <c r="E46" s="171" t="s">
        <v>6</v>
      </c>
      <c r="F46" s="258"/>
      <c r="G46" s="259">
        <f t="shared" si="1"/>
        <v>0</v>
      </c>
      <c r="I46" s="149"/>
    </row>
    <row r="47" spans="1:9" ht="14.25">
      <c r="A47" s="167" t="s">
        <v>334</v>
      </c>
      <c r="B47" s="168" t="s">
        <v>340</v>
      </c>
      <c r="C47" s="169">
        <v>2</v>
      </c>
      <c r="D47" s="170" t="s">
        <v>75</v>
      </c>
      <c r="E47" s="171" t="s">
        <v>6</v>
      </c>
      <c r="F47" s="258"/>
      <c r="G47" s="259">
        <f t="shared" si="1"/>
        <v>0</v>
      </c>
      <c r="I47" s="149"/>
    </row>
    <row r="48" spans="1:9" ht="14.25">
      <c r="A48" s="167" t="s">
        <v>335</v>
      </c>
      <c r="B48" s="168" t="s">
        <v>341</v>
      </c>
      <c r="C48" s="169">
        <v>8</v>
      </c>
      <c r="D48" s="170" t="s">
        <v>75</v>
      </c>
      <c r="E48" s="171" t="s">
        <v>6</v>
      </c>
      <c r="F48" s="258"/>
      <c r="G48" s="259">
        <f t="shared" si="1"/>
        <v>0</v>
      </c>
      <c r="I48" s="149"/>
    </row>
    <row r="49" spans="1:9" ht="14.25">
      <c r="A49" s="167" t="s">
        <v>336</v>
      </c>
      <c r="B49" s="168" t="s">
        <v>342</v>
      </c>
      <c r="C49" s="169">
        <v>2</v>
      </c>
      <c r="D49" s="170" t="s">
        <v>75</v>
      </c>
      <c r="E49" s="171" t="s">
        <v>6</v>
      </c>
      <c r="F49" s="258"/>
      <c r="G49" s="259">
        <f t="shared" si="1"/>
        <v>0</v>
      </c>
      <c r="I49" s="149"/>
    </row>
    <row r="50" spans="1:9" ht="14.25">
      <c r="A50" s="167" t="s">
        <v>337</v>
      </c>
      <c r="B50" s="168" t="s">
        <v>343</v>
      </c>
      <c r="C50" s="169">
        <v>2</v>
      </c>
      <c r="D50" s="170" t="s">
        <v>75</v>
      </c>
      <c r="E50" s="171" t="s">
        <v>6</v>
      </c>
      <c r="F50" s="258"/>
      <c r="G50" s="259">
        <f t="shared" si="1"/>
        <v>0</v>
      </c>
      <c r="I50" s="149"/>
    </row>
    <row r="51" spans="1:9" ht="14.25">
      <c r="A51" s="167" t="s">
        <v>347</v>
      </c>
      <c r="B51" s="168" t="s">
        <v>348</v>
      </c>
      <c r="C51" s="169">
        <v>1</v>
      </c>
      <c r="D51" s="170" t="s">
        <v>75</v>
      </c>
      <c r="E51" s="171" t="s">
        <v>6</v>
      </c>
      <c r="F51" s="258"/>
      <c r="G51" s="259">
        <f t="shared" si="1"/>
        <v>0</v>
      </c>
      <c r="I51" s="149"/>
    </row>
    <row r="52" spans="1:9" ht="14.25">
      <c r="A52" s="167" t="s">
        <v>350</v>
      </c>
      <c r="B52" s="168" t="s">
        <v>346</v>
      </c>
      <c r="C52" s="169">
        <v>1</v>
      </c>
      <c r="D52" s="170" t="s">
        <v>75</v>
      </c>
      <c r="E52" s="171" t="s">
        <v>6</v>
      </c>
      <c r="F52" s="258"/>
      <c r="G52" s="259">
        <f t="shared" si="1"/>
        <v>0</v>
      </c>
      <c r="I52" s="149"/>
    </row>
    <row r="53" spans="1:9" ht="14.25">
      <c r="A53" s="167" t="s">
        <v>353</v>
      </c>
      <c r="B53" s="168" t="s">
        <v>349</v>
      </c>
      <c r="C53" s="169">
        <v>5</v>
      </c>
      <c r="D53" s="170" t="s">
        <v>75</v>
      </c>
      <c r="E53" s="171" t="s">
        <v>6</v>
      </c>
      <c r="F53" s="258"/>
      <c r="G53" s="259">
        <f t="shared" si="1"/>
        <v>0</v>
      </c>
      <c r="I53" s="149"/>
    </row>
    <row r="54" spans="1:9" ht="14.25">
      <c r="A54" s="167" t="s">
        <v>354</v>
      </c>
      <c r="B54" s="168" t="s">
        <v>351</v>
      </c>
      <c r="C54" s="169">
        <v>4</v>
      </c>
      <c r="D54" s="170" t="s">
        <v>75</v>
      </c>
      <c r="E54" s="171" t="s">
        <v>6</v>
      </c>
      <c r="F54" s="258"/>
      <c r="G54" s="259">
        <f t="shared" si="1"/>
        <v>0</v>
      </c>
      <c r="I54" s="149"/>
    </row>
    <row r="55" spans="1:9" ht="14.25">
      <c r="A55" s="167" t="s">
        <v>355</v>
      </c>
      <c r="B55" s="168" t="s">
        <v>352</v>
      </c>
      <c r="C55" s="169">
        <v>1</v>
      </c>
      <c r="D55" s="170" t="s">
        <v>75</v>
      </c>
      <c r="E55" s="171" t="s">
        <v>6</v>
      </c>
      <c r="F55" s="258"/>
      <c r="G55" s="259">
        <f t="shared" si="1"/>
        <v>0</v>
      </c>
      <c r="I55" s="149"/>
    </row>
    <row r="56" spans="1:9" ht="14.25">
      <c r="A56" s="176" t="s">
        <v>13</v>
      </c>
      <c r="B56" s="177" t="s">
        <v>9</v>
      </c>
      <c r="C56" s="178"/>
      <c r="D56" s="179"/>
      <c r="E56" s="171"/>
      <c r="F56" s="172"/>
      <c r="G56" s="260">
        <f>SUM(G8:G55)</f>
        <v>0</v>
      </c>
      <c r="I56" s="149"/>
    </row>
    <row r="57" spans="1:9" ht="14.25">
      <c r="A57" s="50"/>
      <c r="B57" s="51"/>
      <c r="C57" s="52"/>
      <c r="D57" s="53"/>
      <c r="E57" s="35"/>
      <c r="F57" s="36"/>
      <c r="G57" s="36"/>
      <c r="I57" s="149"/>
    </row>
    <row r="58" spans="1:9" ht="14.25">
      <c r="A58" s="180" t="s">
        <v>61</v>
      </c>
      <c r="B58" s="181" t="s">
        <v>414</v>
      </c>
      <c r="C58" s="182"/>
      <c r="D58" s="183"/>
      <c r="E58" s="184"/>
      <c r="F58" s="185"/>
      <c r="G58" s="185"/>
      <c r="I58" s="149"/>
    </row>
    <row r="59" spans="1:9" ht="14.25">
      <c r="A59" s="186" t="s">
        <v>208</v>
      </c>
      <c r="B59" s="257" t="s">
        <v>415</v>
      </c>
      <c r="C59" s="188">
        <v>18</v>
      </c>
      <c r="D59" s="189" t="s">
        <v>93</v>
      </c>
      <c r="E59" s="184" t="s">
        <v>6</v>
      </c>
      <c r="F59" s="263"/>
      <c r="G59" s="261">
        <f>F59*C59</f>
        <v>0</v>
      </c>
      <c r="I59" s="149"/>
    </row>
    <row r="60" spans="1:9" ht="14.25">
      <c r="A60" s="186" t="s">
        <v>62</v>
      </c>
      <c r="B60" s="257" t="s">
        <v>417</v>
      </c>
      <c r="C60" s="188">
        <v>30</v>
      </c>
      <c r="D60" s="189" t="s">
        <v>93</v>
      </c>
      <c r="E60" s="184" t="s">
        <v>6</v>
      </c>
      <c r="F60" s="263"/>
      <c r="G60" s="261">
        <f>F60*C60</f>
        <v>0</v>
      </c>
      <c r="I60" s="149"/>
    </row>
    <row r="61" spans="1:9" ht="14.25">
      <c r="A61" s="186" t="s">
        <v>281</v>
      </c>
      <c r="B61" s="187" t="s">
        <v>429</v>
      </c>
      <c r="C61" s="188">
        <v>12</v>
      </c>
      <c r="D61" s="189" t="s">
        <v>93</v>
      </c>
      <c r="E61" s="184" t="s">
        <v>6</v>
      </c>
      <c r="F61" s="263"/>
      <c r="G61" s="261">
        <f>F61*C61</f>
        <v>0</v>
      </c>
      <c r="I61" s="149"/>
    </row>
    <row r="62" spans="1:9" ht="14.25">
      <c r="A62" s="186" t="s">
        <v>416</v>
      </c>
      <c r="B62" s="190" t="s">
        <v>357</v>
      </c>
      <c r="C62" s="191">
        <v>1</v>
      </c>
      <c r="D62" s="189" t="s">
        <v>11</v>
      </c>
      <c r="E62" s="184" t="s">
        <v>6</v>
      </c>
      <c r="F62" s="263"/>
      <c r="G62" s="261">
        <f>F62*C62</f>
        <v>0</v>
      </c>
      <c r="I62" s="149"/>
    </row>
    <row r="63" spans="1:9" ht="14.25">
      <c r="A63" s="186" t="s">
        <v>430</v>
      </c>
      <c r="B63" s="190" t="s">
        <v>285</v>
      </c>
      <c r="C63" s="191">
        <v>1</v>
      </c>
      <c r="D63" s="189" t="s">
        <v>11</v>
      </c>
      <c r="E63" s="184" t="s">
        <v>6</v>
      </c>
      <c r="F63" s="263"/>
      <c r="G63" s="261">
        <f>F63*C63</f>
        <v>0</v>
      </c>
      <c r="I63" s="149"/>
    </row>
    <row r="64" spans="1:9" ht="14.25">
      <c r="A64" s="180" t="s">
        <v>61</v>
      </c>
      <c r="B64" s="192" t="s">
        <v>9</v>
      </c>
      <c r="C64" s="182"/>
      <c r="D64" s="183"/>
      <c r="E64" s="184"/>
      <c r="F64" s="185"/>
      <c r="G64" s="262">
        <f>SUM(G59:G63)</f>
        <v>0</v>
      </c>
      <c r="I64" s="149"/>
    </row>
    <row r="65" spans="1:9" ht="14.25">
      <c r="A65" s="50"/>
      <c r="B65" s="51"/>
      <c r="C65" s="52"/>
      <c r="D65" s="53"/>
      <c r="E65" s="35"/>
      <c r="F65" s="36"/>
      <c r="G65" s="36"/>
      <c r="I65" s="149"/>
    </row>
    <row r="66" spans="1:9" ht="14.25">
      <c r="A66" s="50" t="s">
        <v>24</v>
      </c>
      <c r="B66" s="54" t="s">
        <v>96</v>
      </c>
      <c r="C66" s="52"/>
      <c r="D66" s="53"/>
      <c r="E66" s="35"/>
      <c r="F66" s="36"/>
      <c r="G66" s="36"/>
      <c r="I66" s="149"/>
    </row>
    <row r="67" spans="1:9" ht="28.5">
      <c r="A67" s="55"/>
      <c r="B67" s="56" t="s">
        <v>97</v>
      </c>
      <c r="C67" s="57"/>
      <c r="D67" s="58"/>
      <c r="E67" s="35"/>
      <c r="F67" s="36"/>
      <c r="G67" s="36"/>
      <c r="I67" s="149"/>
    </row>
    <row r="68" spans="1:9" ht="14.25">
      <c r="A68" s="186" t="s">
        <v>209</v>
      </c>
      <c r="B68" s="190" t="s">
        <v>274</v>
      </c>
      <c r="C68" s="191">
        <v>18</v>
      </c>
      <c r="D68" s="189" t="s">
        <v>93</v>
      </c>
      <c r="E68" s="184" t="s">
        <v>6</v>
      </c>
      <c r="F68" s="263"/>
      <c r="G68" s="261">
        <f>F68*C68</f>
        <v>0</v>
      </c>
      <c r="I68" s="149"/>
    </row>
    <row r="69" spans="1:9" ht="14.25">
      <c r="A69" s="186" t="s">
        <v>449</v>
      </c>
      <c r="B69" s="190" t="s">
        <v>447</v>
      </c>
      <c r="C69" s="191">
        <v>30</v>
      </c>
      <c r="D69" s="189" t="s">
        <v>93</v>
      </c>
      <c r="E69" s="184" t="s">
        <v>6</v>
      </c>
      <c r="F69" s="263"/>
      <c r="G69" s="261">
        <f>F69*C69</f>
        <v>0</v>
      </c>
      <c r="I69" s="149"/>
    </row>
    <row r="70" spans="1:9" ht="14.25">
      <c r="A70" s="186" t="s">
        <v>450</v>
      </c>
      <c r="B70" s="190" t="s">
        <v>448</v>
      </c>
      <c r="C70" s="191">
        <v>12</v>
      </c>
      <c r="D70" s="189" t="s">
        <v>93</v>
      </c>
      <c r="E70" s="184" t="s">
        <v>6</v>
      </c>
      <c r="F70" s="263"/>
      <c r="G70" s="261">
        <f>F70*C70</f>
        <v>0</v>
      </c>
      <c r="I70" s="149"/>
    </row>
    <row r="71" spans="1:9" ht="14.25">
      <c r="A71" s="186" t="s">
        <v>451</v>
      </c>
      <c r="B71" s="190" t="s">
        <v>98</v>
      </c>
      <c r="C71" s="191">
        <v>1</v>
      </c>
      <c r="D71" s="189" t="s">
        <v>11</v>
      </c>
      <c r="E71" s="184" t="s">
        <v>6</v>
      </c>
      <c r="F71" s="263"/>
      <c r="G71" s="261">
        <f>F71*C71</f>
        <v>0</v>
      </c>
      <c r="I71" s="149"/>
    </row>
    <row r="72" spans="1:9" ht="14.25">
      <c r="A72" s="180" t="s">
        <v>24</v>
      </c>
      <c r="B72" s="192" t="s">
        <v>9</v>
      </c>
      <c r="C72" s="182"/>
      <c r="D72" s="183"/>
      <c r="E72" s="184"/>
      <c r="F72" s="185"/>
      <c r="G72" s="262">
        <f>SUM(G68:G71)</f>
        <v>0</v>
      </c>
      <c r="I72" s="149"/>
    </row>
    <row r="73" spans="1:9" ht="14.25">
      <c r="A73" s="59"/>
      <c r="B73" s="60"/>
      <c r="C73" s="52"/>
      <c r="D73" s="53"/>
      <c r="E73" s="35"/>
      <c r="F73" s="36"/>
      <c r="G73" s="36"/>
      <c r="I73" s="149"/>
    </row>
    <row r="74" spans="1:9" ht="14.25">
      <c r="A74" s="59"/>
      <c r="B74" s="60"/>
      <c r="C74" s="52"/>
      <c r="D74" s="53"/>
      <c r="E74" s="35"/>
      <c r="F74" s="36"/>
      <c r="G74" s="36"/>
      <c r="I74" s="149"/>
    </row>
    <row r="75" spans="1:9" ht="14.25">
      <c r="A75" s="61" t="s">
        <v>25</v>
      </c>
      <c r="B75" s="45" t="s">
        <v>99</v>
      </c>
      <c r="C75" s="62"/>
      <c r="D75" s="63"/>
      <c r="E75" s="35"/>
      <c r="F75" s="36"/>
      <c r="G75" s="36"/>
      <c r="I75" s="149"/>
    </row>
    <row r="76" spans="1:9" ht="45">
      <c r="A76" s="61"/>
      <c r="B76" s="64" t="s">
        <v>100</v>
      </c>
      <c r="C76" s="62"/>
      <c r="D76" s="63"/>
      <c r="E76" s="35"/>
      <c r="F76" s="36"/>
      <c r="G76" s="36"/>
      <c r="I76" s="149"/>
    </row>
    <row r="77" spans="1:9" ht="14.25">
      <c r="A77" s="193" t="s">
        <v>26</v>
      </c>
      <c r="B77" s="194" t="s">
        <v>101</v>
      </c>
      <c r="C77" s="195">
        <v>3</v>
      </c>
      <c r="D77" s="196" t="s">
        <v>75</v>
      </c>
      <c r="E77" s="184" t="s">
        <v>6</v>
      </c>
      <c r="F77" s="263"/>
      <c r="G77" s="261">
        <f aca="true" t="shared" si="2" ref="G77:G84">F77*C77</f>
        <v>0</v>
      </c>
      <c r="I77" s="149"/>
    </row>
    <row r="78" spans="1:9" ht="14.25">
      <c r="A78" s="193" t="s">
        <v>27</v>
      </c>
      <c r="B78" s="194" t="s">
        <v>102</v>
      </c>
      <c r="C78" s="195">
        <v>1</v>
      </c>
      <c r="D78" s="196" t="s">
        <v>75</v>
      </c>
      <c r="E78" s="184" t="s">
        <v>6</v>
      </c>
      <c r="F78" s="263"/>
      <c r="G78" s="261">
        <f t="shared" si="2"/>
        <v>0</v>
      </c>
      <c r="I78" s="149"/>
    </row>
    <row r="79" spans="1:9" ht="14.25">
      <c r="A79" s="193" t="s">
        <v>28</v>
      </c>
      <c r="B79" s="194" t="s">
        <v>358</v>
      </c>
      <c r="C79" s="195">
        <v>1</v>
      </c>
      <c r="D79" s="196" t="s">
        <v>75</v>
      </c>
      <c r="E79" s="184" t="s">
        <v>6</v>
      </c>
      <c r="F79" s="263"/>
      <c r="G79" s="261">
        <f t="shared" si="2"/>
        <v>0</v>
      </c>
      <c r="I79" s="149"/>
    </row>
    <row r="80" spans="1:9" ht="14.25">
      <c r="A80" s="193" t="s">
        <v>29</v>
      </c>
      <c r="B80" s="194" t="s">
        <v>193</v>
      </c>
      <c r="C80" s="195">
        <v>1</v>
      </c>
      <c r="D80" s="196" t="s">
        <v>75</v>
      </c>
      <c r="E80" s="184" t="s">
        <v>6</v>
      </c>
      <c r="F80" s="263"/>
      <c r="G80" s="261">
        <f t="shared" si="2"/>
        <v>0</v>
      </c>
      <c r="I80" s="149"/>
    </row>
    <row r="81" spans="1:9" ht="12.75" customHeight="1">
      <c r="A81" s="193" t="s">
        <v>30</v>
      </c>
      <c r="B81" s="194" t="s">
        <v>359</v>
      </c>
      <c r="C81" s="195">
        <v>5</v>
      </c>
      <c r="D81" s="196" t="s">
        <v>93</v>
      </c>
      <c r="E81" s="184" t="s">
        <v>6</v>
      </c>
      <c r="F81" s="263"/>
      <c r="G81" s="261">
        <f t="shared" si="2"/>
        <v>0</v>
      </c>
      <c r="I81" s="149"/>
    </row>
    <row r="82" spans="1:9" ht="14.25">
      <c r="A82" s="193" t="s">
        <v>31</v>
      </c>
      <c r="B82" s="194" t="s">
        <v>357</v>
      </c>
      <c r="C82" s="197">
        <v>1</v>
      </c>
      <c r="D82" s="198" t="s">
        <v>11</v>
      </c>
      <c r="E82" s="184" t="s">
        <v>6</v>
      </c>
      <c r="F82" s="263"/>
      <c r="G82" s="261">
        <f t="shared" si="2"/>
        <v>0</v>
      </c>
      <c r="I82" s="149"/>
    </row>
    <row r="83" spans="1:9" ht="14.25">
      <c r="A83" s="193" t="s">
        <v>32</v>
      </c>
      <c r="B83" s="194" t="s">
        <v>360</v>
      </c>
      <c r="C83" s="199">
        <v>1</v>
      </c>
      <c r="D83" s="189" t="s">
        <v>11</v>
      </c>
      <c r="E83" s="184" t="s">
        <v>6</v>
      </c>
      <c r="F83" s="263"/>
      <c r="G83" s="261">
        <f t="shared" si="2"/>
        <v>0</v>
      </c>
      <c r="I83" s="149"/>
    </row>
    <row r="84" spans="1:9" ht="14.25">
      <c r="A84" s="193" t="s">
        <v>32</v>
      </c>
      <c r="B84" s="190" t="s">
        <v>103</v>
      </c>
      <c r="C84" s="197">
        <v>1</v>
      </c>
      <c r="D84" s="200" t="s">
        <v>11</v>
      </c>
      <c r="E84" s="184" t="s">
        <v>6</v>
      </c>
      <c r="F84" s="263"/>
      <c r="G84" s="261">
        <f t="shared" si="2"/>
        <v>0</v>
      </c>
      <c r="I84" s="149"/>
    </row>
    <row r="85" spans="1:9" ht="14.25">
      <c r="A85" s="180" t="s">
        <v>25</v>
      </c>
      <c r="B85" s="192" t="s">
        <v>9</v>
      </c>
      <c r="C85" s="182"/>
      <c r="D85" s="183"/>
      <c r="E85" s="184"/>
      <c r="F85" s="185"/>
      <c r="G85" s="262">
        <f>SUM(G77:G84)</f>
        <v>0</v>
      </c>
      <c r="I85" s="149"/>
    </row>
    <row r="86" spans="1:9" ht="14.25">
      <c r="A86" s="59"/>
      <c r="B86" s="60"/>
      <c r="C86" s="52"/>
      <c r="D86" s="53"/>
      <c r="E86" s="35"/>
      <c r="F86" s="36"/>
      <c r="G86" s="36"/>
      <c r="I86" s="149"/>
    </row>
    <row r="87" spans="1:9" ht="14.25">
      <c r="A87" s="59"/>
      <c r="B87" s="60"/>
      <c r="C87" s="52"/>
      <c r="D87" s="53"/>
      <c r="E87" s="35"/>
      <c r="F87" s="36"/>
      <c r="G87" s="36"/>
      <c r="I87" s="149"/>
    </row>
    <row r="88" spans="1:9" ht="14.25">
      <c r="A88" s="50" t="s">
        <v>33</v>
      </c>
      <c r="B88" s="54" t="s">
        <v>104</v>
      </c>
      <c r="C88" s="52"/>
      <c r="D88" s="53"/>
      <c r="E88" s="35"/>
      <c r="F88" s="36"/>
      <c r="G88" s="36"/>
      <c r="I88" s="149"/>
    </row>
    <row r="89" spans="1:9" ht="15">
      <c r="A89" s="65"/>
      <c r="B89" s="66" t="s">
        <v>105</v>
      </c>
      <c r="C89" s="67"/>
      <c r="D89" s="68"/>
      <c r="E89" s="35"/>
      <c r="F89" s="36"/>
      <c r="G89" s="36"/>
      <c r="I89" s="149"/>
    </row>
    <row r="90" spans="1:9" ht="14.25">
      <c r="A90" s="193" t="s">
        <v>210</v>
      </c>
      <c r="B90" s="201" t="s">
        <v>94</v>
      </c>
      <c r="C90" s="195">
        <v>3</v>
      </c>
      <c r="D90" s="196" t="s">
        <v>93</v>
      </c>
      <c r="E90" s="184" t="s">
        <v>6</v>
      </c>
      <c r="F90" s="263"/>
      <c r="G90" s="261">
        <f>F90*C90</f>
        <v>0</v>
      </c>
      <c r="I90" s="149"/>
    </row>
    <row r="91" spans="1:9" ht="14.25">
      <c r="A91" s="193" t="s">
        <v>34</v>
      </c>
      <c r="B91" s="194" t="s">
        <v>357</v>
      </c>
      <c r="C91" s="197">
        <v>1</v>
      </c>
      <c r="D91" s="198" t="s">
        <v>11</v>
      </c>
      <c r="E91" s="184" t="s">
        <v>6</v>
      </c>
      <c r="F91" s="263"/>
      <c r="G91" s="261">
        <f>F91*C91</f>
        <v>0</v>
      </c>
      <c r="I91" s="149"/>
    </row>
    <row r="92" spans="1:9" ht="14.25">
      <c r="A92" s="193" t="s">
        <v>35</v>
      </c>
      <c r="B92" s="194" t="s">
        <v>360</v>
      </c>
      <c r="C92" s="199">
        <v>1</v>
      </c>
      <c r="D92" s="189" t="s">
        <v>11</v>
      </c>
      <c r="E92" s="184" t="s">
        <v>6</v>
      </c>
      <c r="F92" s="263"/>
      <c r="G92" s="261">
        <f>F92*C92</f>
        <v>0</v>
      </c>
      <c r="I92" s="149"/>
    </row>
    <row r="93" spans="1:9" ht="14.25">
      <c r="A93" s="193" t="s">
        <v>36</v>
      </c>
      <c r="B93" s="190" t="s">
        <v>106</v>
      </c>
      <c r="C93" s="197">
        <v>1</v>
      </c>
      <c r="D93" s="200" t="s">
        <v>11</v>
      </c>
      <c r="E93" s="184" t="s">
        <v>6</v>
      </c>
      <c r="F93" s="263"/>
      <c r="G93" s="261">
        <f>F93*C93</f>
        <v>0</v>
      </c>
      <c r="I93" s="149"/>
    </row>
    <row r="94" spans="1:9" ht="14.25">
      <c r="A94" s="180" t="s">
        <v>33</v>
      </c>
      <c r="B94" s="192" t="s">
        <v>9</v>
      </c>
      <c r="C94" s="182"/>
      <c r="D94" s="183"/>
      <c r="E94" s="184"/>
      <c r="F94" s="185"/>
      <c r="G94" s="262">
        <f>SUM(G90:G93)</f>
        <v>0</v>
      </c>
      <c r="I94" s="149"/>
    </row>
    <row r="95" spans="1:9" s="49" customFormat="1" ht="14.25">
      <c r="A95" s="59"/>
      <c r="B95" s="60"/>
      <c r="C95" s="52"/>
      <c r="D95" s="53"/>
      <c r="E95" s="35"/>
      <c r="F95" s="36"/>
      <c r="G95" s="36"/>
      <c r="I95" s="150"/>
    </row>
    <row r="96" spans="1:9" ht="14.25">
      <c r="A96" s="65"/>
      <c r="B96" s="69"/>
      <c r="C96" s="38"/>
      <c r="D96" s="39"/>
      <c r="E96" s="35"/>
      <c r="F96" s="36"/>
      <c r="G96" s="36"/>
      <c r="I96" s="149"/>
    </row>
    <row r="97" spans="1:9" s="25" customFormat="1" ht="14.25">
      <c r="A97" s="44" t="s">
        <v>37</v>
      </c>
      <c r="B97" s="45" t="s">
        <v>76</v>
      </c>
      <c r="C97" s="46"/>
      <c r="D97" s="47"/>
      <c r="E97" s="35"/>
      <c r="F97" s="36"/>
      <c r="G97" s="36"/>
      <c r="I97" s="151"/>
    </row>
    <row r="98" spans="1:9" s="25" customFormat="1" ht="14.25">
      <c r="A98" s="193" t="s">
        <v>38</v>
      </c>
      <c r="B98" s="202" t="s">
        <v>382</v>
      </c>
      <c r="C98" s="197">
        <v>1</v>
      </c>
      <c r="D98" s="203" t="s">
        <v>75</v>
      </c>
      <c r="E98" s="184" t="s">
        <v>6</v>
      </c>
      <c r="F98" s="263"/>
      <c r="G98" s="261">
        <f>F98*C98</f>
        <v>0</v>
      </c>
      <c r="I98" s="151"/>
    </row>
    <row r="99" spans="1:9" s="25" customFormat="1" ht="14.25">
      <c r="A99" s="193" t="s">
        <v>39</v>
      </c>
      <c r="B99" s="202" t="s">
        <v>383</v>
      </c>
      <c r="C99" s="197">
        <v>1</v>
      </c>
      <c r="D99" s="203" t="s">
        <v>75</v>
      </c>
      <c r="E99" s="184" t="s">
        <v>6</v>
      </c>
      <c r="F99" s="263"/>
      <c r="G99" s="261">
        <f>F99*C99</f>
        <v>0</v>
      </c>
      <c r="I99" s="151"/>
    </row>
    <row r="100" spans="1:9" s="25" customFormat="1" ht="14.25">
      <c r="A100" s="193" t="s">
        <v>40</v>
      </c>
      <c r="B100" s="202" t="s">
        <v>384</v>
      </c>
      <c r="C100" s="197">
        <v>1</v>
      </c>
      <c r="D100" s="203" t="s">
        <v>75</v>
      </c>
      <c r="E100" s="184" t="s">
        <v>6</v>
      </c>
      <c r="F100" s="263"/>
      <c r="G100" s="261">
        <f>F100*C100</f>
        <v>0</v>
      </c>
      <c r="I100" s="151"/>
    </row>
    <row r="101" spans="1:9" s="25" customFormat="1" ht="14.25">
      <c r="A101" s="193" t="s">
        <v>41</v>
      </c>
      <c r="B101" s="202" t="s">
        <v>385</v>
      </c>
      <c r="C101" s="197">
        <v>1</v>
      </c>
      <c r="D101" s="203" t="s">
        <v>75</v>
      </c>
      <c r="E101" s="184" t="s">
        <v>6</v>
      </c>
      <c r="F101" s="263"/>
      <c r="G101" s="261">
        <f>F101*C101</f>
        <v>0</v>
      </c>
      <c r="I101" s="151"/>
    </row>
    <row r="102" spans="1:11" s="25" customFormat="1" ht="14.25">
      <c r="A102" s="193" t="s">
        <v>42</v>
      </c>
      <c r="B102" s="204" t="s">
        <v>107</v>
      </c>
      <c r="C102" s="197">
        <v>1</v>
      </c>
      <c r="D102" s="196" t="s">
        <v>11</v>
      </c>
      <c r="E102" s="184" t="s">
        <v>6</v>
      </c>
      <c r="F102" s="263"/>
      <c r="G102" s="261">
        <f aca="true" t="shared" si="3" ref="G102:G130">F102*C102</f>
        <v>0</v>
      </c>
      <c r="I102" s="151"/>
      <c r="J102" s="30"/>
      <c r="K102" s="30"/>
    </row>
    <row r="103" spans="1:11" s="25" customFormat="1" ht="14.25">
      <c r="A103" s="193" t="s">
        <v>43</v>
      </c>
      <c r="B103" s="205" t="s">
        <v>108</v>
      </c>
      <c r="C103" s="197">
        <v>1</v>
      </c>
      <c r="D103" s="196" t="s">
        <v>11</v>
      </c>
      <c r="E103" s="184" t="s">
        <v>6</v>
      </c>
      <c r="F103" s="263"/>
      <c r="G103" s="261">
        <f t="shared" si="3"/>
        <v>0</v>
      </c>
      <c r="I103" s="151"/>
      <c r="J103" s="30"/>
      <c r="K103" s="30"/>
    </row>
    <row r="104" spans="1:11" s="25" customFormat="1" ht="14.25">
      <c r="A104" s="193" t="s">
        <v>44</v>
      </c>
      <c r="B104" s="204" t="s">
        <v>275</v>
      </c>
      <c r="C104" s="197">
        <v>1</v>
      </c>
      <c r="D104" s="196" t="s">
        <v>11</v>
      </c>
      <c r="E104" s="184" t="s">
        <v>6</v>
      </c>
      <c r="F104" s="263"/>
      <c r="G104" s="261">
        <f t="shared" si="3"/>
        <v>0</v>
      </c>
      <c r="I104" s="151"/>
      <c r="J104" s="30"/>
      <c r="K104" s="30"/>
    </row>
    <row r="105" spans="1:11" s="25" customFormat="1" ht="14.25">
      <c r="A105" s="193" t="s">
        <v>45</v>
      </c>
      <c r="B105" s="204" t="s">
        <v>109</v>
      </c>
      <c r="C105" s="197">
        <v>1</v>
      </c>
      <c r="D105" s="196" t="s">
        <v>11</v>
      </c>
      <c r="E105" s="184" t="s">
        <v>6</v>
      </c>
      <c r="F105" s="263"/>
      <c r="G105" s="261">
        <f t="shared" si="3"/>
        <v>0</v>
      </c>
      <c r="I105" s="151"/>
      <c r="J105" s="30"/>
      <c r="K105" s="30"/>
    </row>
    <row r="106" spans="1:11" s="25" customFormat="1" ht="28.5" customHeight="1">
      <c r="A106" s="193" t="s">
        <v>112</v>
      </c>
      <c r="B106" s="205" t="s">
        <v>110</v>
      </c>
      <c r="C106" s="206">
        <v>1</v>
      </c>
      <c r="D106" s="207" t="s">
        <v>11</v>
      </c>
      <c r="E106" s="184" t="s">
        <v>6</v>
      </c>
      <c r="F106" s="263"/>
      <c r="G106" s="261">
        <f t="shared" si="3"/>
        <v>0</v>
      </c>
      <c r="I106" s="151"/>
      <c r="J106" s="30"/>
      <c r="K106" s="30"/>
    </row>
    <row r="107" spans="1:11" s="25" customFormat="1" ht="14.25">
      <c r="A107" s="193" t="s">
        <v>114</v>
      </c>
      <c r="B107" s="204" t="s">
        <v>194</v>
      </c>
      <c r="C107" s="197">
        <v>1</v>
      </c>
      <c r="D107" s="196" t="s">
        <v>11</v>
      </c>
      <c r="E107" s="184" t="s">
        <v>6</v>
      </c>
      <c r="F107" s="263"/>
      <c r="G107" s="261">
        <f t="shared" si="3"/>
        <v>0</v>
      </c>
      <c r="I107" s="151"/>
      <c r="J107" s="30"/>
      <c r="K107" s="30"/>
    </row>
    <row r="108" spans="1:11" s="25" customFormat="1" ht="14.25">
      <c r="A108" s="193" t="s">
        <v>292</v>
      </c>
      <c r="B108" s="198" t="s">
        <v>111</v>
      </c>
      <c r="C108" s="197">
        <v>1</v>
      </c>
      <c r="D108" s="196" t="s">
        <v>11</v>
      </c>
      <c r="E108" s="184" t="s">
        <v>6</v>
      </c>
      <c r="F108" s="263"/>
      <c r="G108" s="261">
        <f t="shared" si="3"/>
        <v>0</v>
      </c>
      <c r="I108" s="151"/>
      <c r="J108" s="30"/>
      <c r="K108" s="30"/>
    </row>
    <row r="109" spans="1:11" s="25" customFormat="1" ht="14.25">
      <c r="A109" s="193" t="s">
        <v>117</v>
      </c>
      <c r="B109" s="198" t="s">
        <v>113</v>
      </c>
      <c r="C109" s="197">
        <v>1</v>
      </c>
      <c r="D109" s="196" t="s">
        <v>11</v>
      </c>
      <c r="E109" s="184" t="s">
        <v>6</v>
      </c>
      <c r="F109" s="263"/>
      <c r="G109" s="261">
        <f t="shared" si="3"/>
        <v>0</v>
      </c>
      <c r="I109" s="151"/>
      <c r="J109" s="30"/>
      <c r="K109" s="30"/>
    </row>
    <row r="110" spans="1:11" s="25" customFormat="1" ht="29.25" customHeight="1">
      <c r="A110" s="193" t="s">
        <v>118</v>
      </c>
      <c r="B110" s="190" t="s">
        <v>115</v>
      </c>
      <c r="C110" s="191">
        <v>1</v>
      </c>
      <c r="D110" s="189" t="s">
        <v>11</v>
      </c>
      <c r="E110" s="184" t="s">
        <v>6</v>
      </c>
      <c r="F110" s="263"/>
      <c r="G110" s="261">
        <f t="shared" si="3"/>
        <v>0</v>
      </c>
      <c r="I110" s="151"/>
      <c r="J110" s="30"/>
      <c r="K110" s="30"/>
    </row>
    <row r="111" spans="1:11" s="25" customFormat="1" ht="14.25">
      <c r="A111" s="193" t="s">
        <v>120</v>
      </c>
      <c r="B111" s="204" t="s">
        <v>116</v>
      </c>
      <c r="C111" s="197">
        <v>1</v>
      </c>
      <c r="D111" s="196" t="s">
        <v>11</v>
      </c>
      <c r="E111" s="184" t="s">
        <v>6</v>
      </c>
      <c r="F111" s="263"/>
      <c r="G111" s="261">
        <f t="shared" si="3"/>
        <v>0</v>
      </c>
      <c r="I111" s="151"/>
      <c r="J111" s="30"/>
      <c r="K111" s="30"/>
    </row>
    <row r="112" spans="1:11" s="25" customFormat="1" ht="14.25">
      <c r="A112" s="193" t="s">
        <v>122</v>
      </c>
      <c r="B112" s="204" t="s">
        <v>119</v>
      </c>
      <c r="C112" s="197">
        <v>1</v>
      </c>
      <c r="D112" s="196" t="s">
        <v>11</v>
      </c>
      <c r="E112" s="184" t="s">
        <v>6</v>
      </c>
      <c r="F112" s="263"/>
      <c r="G112" s="261">
        <f t="shared" si="3"/>
        <v>0</v>
      </c>
      <c r="I112" s="151"/>
      <c r="J112" s="30"/>
      <c r="K112" s="30"/>
    </row>
    <row r="113" spans="1:9" ht="14.25">
      <c r="A113" s="193" t="s">
        <v>123</v>
      </c>
      <c r="B113" s="204" t="s">
        <v>121</v>
      </c>
      <c r="C113" s="197">
        <v>1</v>
      </c>
      <c r="D113" s="196" t="s">
        <v>11</v>
      </c>
      <c r="E113" s="184" t="s">
        <v>6</v>
      </c>
      <c r="F113" s="263"/>
      <c r="G113" s="261">
        <f t="shared" si="3"/>
        <v>0</v>
      </c>
      <c r="I113" s="149"/>
    </row>
    <row r="114" spans="1:9" ht="14.25">
      <c r="A114" s="193" t="s">
        <v>124</v>
      </c>
      <c r="B114" s="208" t="s">
        <v>206</v>
      </c>
      <c r="C114" s="197">
        <v>1</v>
      </c>
      <c r="D114" s="196" t="s">
        <v>11</v>
      </c>
      <c r="E114" s="184" t="s">
        <v>6</v>
      </c>
      <c r="F114" s="263"/>
      <c r="G114" s="261">
        <f t="shared" si="3"/>
        <v>0</v>
      </c>
      <c r="I114" s="149"/>
    </row>
    <row r="115" spans="1:9" ht="14.25">
      <c r="A115" s="193" t="s">
        <v>125</v>
      </c>
      <c r="B115" s="200" t="s">
        <v>286</v>
      </c>
      <c r="C115" s="197">
        <v>1</v>
      </c>
      <c r="D115" s="196" t="s">
        <v>11</v>
      </c>
      <c r="E115" s="184" t="s">
        <v>6</v>
      </c>
      <c r="F115" s="263"/>
      <c r="G115" s="261">
        <f t="shared" si="3"/>
        <v>0</v>
      </c>
      <c r="I115" s="149"/>
    </row>
    <row r="116" spans="1:11" s="25" customFormat="1" ht="14.25">
      <c r="A116" s="193" t="s">
        <v>126</v>
      </c>
      <c r="B116" s="175" t="s">
        <v>287</v>
      </c>
      <c r="C116" s="206">
        <v>1</v>
      </c>
      <c r="D116" s="207" t="s">
        <v>11</v>
      </c>
      <c r="E116" s="184" t="s">
        <v>6</v>
      </c>
      <c r="F116" s="263"/>
      <c r="G116" s="261">
        <f t="shared" si="3"/>
        <v>0</v>
      </c>
      <c r="I116" s="151"/>
      <c r="J116" s="30"/>
      <c r="K116" s="30"/>
    </row>
    <row r="117" spans="1:11" s="25" customFormat="1" ht="14.25">
      <c r="A117" s="193" t="s">
        <v>127</v>
      </c>
      <c r="B117" s="175" t="s">
        <v>128</v>
      </c>
      <c r="C117" s="206">
        <v>1</v>
      </c>
      <c r="D117" s="207" t="s">
        <v>11</v>
      </c>
      <c r="E117" s="184" t="s">
        <v>6</v>
      </c>
      <c r="F117" s="263"/>
      <c r="G117" s="261">
        <f t="shared" si="3"/>
        <v>0</v>
      </c>
      <c r="I117" s="151"/>
      <c r="J117" s="30"/>
      <c r="K117" s="30"/>
    </row>
    <row r="118" spans="1:9" s="25" customFormat="1" ht="14.25">
      <c r="A118" s="193" t="s">
        <v>129</v>
      </c>
      <c r="B118" s="170" t="s">
        <v>130</v>
      </c>
      <c r="C118" s="191">
        <v>1</v>
      </c>
      <c r="D118" s="209" t="s">
        <v>11</v>
      </c>
      <c r="E118" s="184" t="s">
        <v>6</v>
      </c>
      <c r="F118" s="263"/>
      <c r="G118" s="261">
        <f t="shared" si="3"/>
        <v>0</v>
      </c>
      <c r="I118" s="151"/>
    </row>
    <row r="119" spans="1:9" s="25" customFormat="1" ht="14.25">
      <c r="A119" s="193" t="s">
        <v>293</v>
      </c>
      <c r="B119" s="170" t="s">
        <v>131</v>
      </c>
      <c r="C119" s="191">
        <v>1</v>
      </c>
      <c r="D119" s="209" t="s">
        <v>11</v>
      </c>
      <c r="E119" s="184" t="s">
        <v>6</v>
      </c>
      <c r="F119" s="263"/>
      <c r="G119" s="261">
        <f t="shared" si="3"/>
        <v>0</v>
      </c>
      <c r="I119" s="151"/>
    </row>
    <row r="120" spans="1:9" ht="15.75" customHeight="1">
      <c r="A120" s="193" t="s">
        <v>294</v>
      </c>
      <c r="B120" s="205" t="s">
        <v>133</v>
      </c>
      <c r="C120" s="191">
        <v>1</v>
      </c>
      <c r="D120" s="209" t="s">
        <v>11</v>
      </c>
      <c r="E120" s="184" t="s">
        <v>6</v>
      </c>
      <c r="F120" s="263"/>
      <c r="G120" s="261">
        <f t="shared" si="3"/>
        <v>0</v>
      </c>
      <c r="I120" s="149"/>
    </row>
    <row r="121" spans="1:9" ht="14.25">
      <c r="A121" s="193" t="s">
        <v>132</v>
      </c>
      <c r="B121" s="198" t="s">
        <v>135</v>
      </c>
      <c r="C121" s="197">
        <v>1</v>
      </c>
      <c r="D121" s="196" t="s">
        <v>11</v>
      </c>
      <c r="E121" s="184" t="s">
        <v>6</v>
      </c>
      <c r="F121" s="263"/>
      <c r="G121" s="261">
        <f t="shared" si="3"/>
        <v>0</v>
      </c>
      <c r="I121" s="149"/>
    </row>
    <row r="122" spans="1:9" ht="14.25">
      <c r="A122" s="193" t="s">
        <v>134</v>
      </c>
      <c r="B122" s="208" t="s">
        <v>139</v>
      </c>
      <c r="C122" s="197">
        <v>1</v>
      </c>
      <c r="D122" s="198" t="s">
        <v>11</v>
      </c>
      <c r="E122" s="184" t="s">
        <v>6</v>
      </c>
      <c r="F122" s="263"/>
      <c r="G122" s="261">
        <f t="shared" si="3"/>
        <v>0</v>
      </c>
      <c r="I122" s="149"/>
    </row>
    <row r="123" spans="1:9" ht="14.25">
      <c r="A123" s="193" t="s">
        <v>136</v>
      </c>
      <c r="B123" s="175" t="s">
        <v>266</v>
      </c>
      <c r="C123" s="191">
        <v>2</v>
      </c>
      <c r="D123" s="189" t="s">
        <v>11</v>
      </c>
      <c r="E123" s="184" t="s">
        <v>6</v>
      </c>
      <c r="F123" s="263"/>
      <c r="G123" s="261">
        <f>F123*C123</f>
        <v>0</v>
      </c>
      <c r="I123" s="149"/>
    </row>
    <row r="124" spans="1:10" s="49" customFormat="1" ht="14.25">
      <c r="A124" s="193" t="s">
        <v>137</v>
      </c>
      <c r="B124" s="208" t="s">
        <v>142</v>
      </c>
      <c r="C124" s="197">
        <v>72</v>
      </c>
      <c r="D124" s="198" t="s">
        <v>140</v>
      </c>
      <c r="E124" s="184" t="s">
        <v>6</v>
      </c>
      <c r="F124" s="263"/>
      <c r="G124" s="261">
        <f t="shared" si="3"/>
        <v>0</v>
      </c>
      <c r="I124" s="150"/>
      <c r="J124" s="30"/>
    </row>
    <row r="125" spans="1:9" ht="14.25">
      <c r="A125" s="193" t="s">
        <v>138</v>
      </c>
      <c r="B125" s="175" t="s">
        <v>143</v>
      </c>
      <c r="C125" s="191">
        <v>1</v>
      </c>
      <c r="D125" s="189" t="s">
        <v>11</v>
      </c>
      <c r="E125" s="184" t="s">
        <v>6</v>
      </c>
      <c r="F125" s="263"/>
      <c r="G125" s="261">
        <f t="shared" si="3"/>
        <v>0</v>
      </c>
      <c r="I125" s="149"/>
    </row>
    <row r="126" spans="1:9" ht="28.5">
      <c r="A126" s="193" t="s">
        <v>141</v>
      </c>
      <c r="B126" s="168" t="s">
        <v>280</v>
      </c>
      <c r="C126" s="191">
        <v>1</v>
      </c>
      <c r="D126" s="189" t="s">
        <v>11</v>
      </c>
      <c r="E126" s="184" t="s">
        <v>6</v>
      </c>
      <c r="F126" s="263"/>
      <c r="G126" s="261">
        <f t="shared" si="3"/>
        <v>0</v>
      </c>
      <c r="I126" s="149"/>
    </row>
    <row r="127" spans="1:9" ht="14.25">
      <c r="A127" s="193" t="s">
        <v>144</v>
      </c>
      <c r="B127" s="210" t="s">
        <v>77</v>
      </c>
      <c r="C127" s="197">
        <v>1</v>
      </c>
      <c r="D127" s="198" t="s">
        <v>11</v>
      </c>
      <c r="E127" s="184" t="s">
        <v>6</v>
      </c>
      <c r="F127" s="263"/>
      <c r="G127" s="261">
        <f t="shared" si="3"/>
        <v>0</v>
      </c>
      <c r="I127" s="149"/>
    </row>
    <row r="128" spans="1:9" ht="14.25">
      <c r="A128" s="193" t="s">
        <v>145</v>
      </c>
      <c r="B128" s="198" t="s">
        <v>147</v>
      </c>
      <c r="C128" s="197">
        <v>1</v>
      </c>
      <c r="D128" s="196" t="s">
        <v>11</v>
      </c>
      <c r="E128" s="184" t="s">
        <v>6</v>
      </c>
      <c r="F128" s="263"/>
      <c r="G128" s="261">
        <f t="shared" si="3"/>
        <v>0</v>
      </c>
      <c r="I128" s="149"/>
    </row>
    <row r="129" spans="1:9" ht="28.5">
      <c r="A129" s="193" t="s">
        <v>146</v>
      </c>
      <c r="B129" s="211" t="s">
        <v>149</v>
      </c>
      <c r="C129" s="197">
        <v>1</v>
      </c>
      <c r="D129" s="196" t="s">
        <v>11</v>
      </c>
      <c r="E129" s="184" t="s">
        <v>6</v>
      </c>
      <c r="F129" s="263"/>
      <c r="G129" s="261">
        <f t="shared" si="3"/>
        <v>0</v>
      </c>
      <c r="I129" s="149"/>
    </row>
    <row r="130" spans="1:9" ht="28.5">
      <c r="A130" s="193" t="s">
        <v>295</v>
      </c>
      <c r="B130" s="190" t="s">
        <v>150</v>
      </c>
      <c r="C130" s="191">
        <v>1</v>
      </c>
      <c r="D130" s="189" t="s">
        <v>11</v>
      </c>
      <c r="E130" s="184" t="s">
        <v>6</v>
      </c>
      <c r="F130" s="264"/>
      <c r="G130" s="261">
        <f t="shared" si="3"/>
        <v>0</v>
      </c>
      <c r="I130" s="149"/>
    </row>
    <row r="131" spans="1:9" ht="14.25">
      <c r="A131" s="193" t="s">
        <v>148</v>
      </c>
      <c r="B131" s="190" t="s">
        <v>262</v>
      </c>
      <c r="C131" s="191">
        <v>1</v>
      </c>
      <c r="D131" s="189" t="s">
        <v>11</v>
      </c>
      <c r="E131" s="184" t="s">
        <v>6</v>
      </c>
      <c r="F131" s="263"/>
      <c r="G131" s="261">
        <f>F131*C131</f>
        <v>0</v>
      </c>
      <c r="I131" s="149"/>
    </row>
    <row r="132" spans="1:9" ht="14.25">
      <c r="A132" s="193" t="s">
        <v>391</v>
      </c>
      <c r="B132" s="190" t="s">
        <v>263</v>
      </c>
      <c r="C132" s="191">
        <v>1</v>
      </c>
      <c r="D132" s="189" t="s">
        <v>11</v>
      </c>
      <c r="E132" s="184" t="s">
        <v>6</v>
      </c>
      <c r="F132" s="263"/>
      <c r="G132" s="261">
        <f>F132*C132</f>
        <v>0</v>
      </c>
      <c r="I132" s="149"/>
    </row>
    <row r="133" spans="1:9" ht="14.25">
      <c r="A133" s="193" t="s">
        <v>392</v>
      </c>
      <c r="B133" s="190" t="s">
        <v>264</v>
      </c>
      <c r="C133" s="191">
        <v>1</v>
      </c>
      <c r="D133" s="189" t="s">
        <v>11</v>
      </c>
      <c r="E133" s="184" t="s">
        <v>6</v>
      </c>
      <c r="F133" s="263"/>
      <c r="G133" s="261">
        <f>F133*C133</f>
        <v>0</v>
      </c>
      <c r="I133" s="149"/>
    </row>
    <row r="134" spans="1:9" ht="14.25">
      <c r="A134" s="193" t="s">
        <v>393</v>
      </c>
      <c r="B134" s="190" t="s">
        <v>265</v>
      </c>
      <c r="C134" s="191">
        <v>1</v>
      </c>
      <c r="D134" s="189" t="s">
        <v>11</v>
      </c>
      <c r="E134" s="184" t="s">
        <v>6</v>
      </c>
      <c r="F134" s="263"/>
      <c r="G134" s="261">
        <f>F134*C134</f>
        <v>0</v>
      </c>
      <c r="I134" s="149"/>
    </row>
    <row r="135" spans="1:9" ht="14.25">
      <c r="A135" s="212" t="str">
        <f>A97</f>
        <v>01.070.000</v>
      </c>
      <c r="B135" s="213" t="s">
        <v>9</v>
      </c>
      <c r="C135" s="214"/>
      <c r="D135" s="215"/>
      <c r="E135" s="184"/>
      <c r="F135" s="185"/>
      <c r="G135" s="262">
        <f>SUM(G98:G134)</f>
        <v>0</v>
      </c>
      <c r="I135" s="149"/>
    </row>
    <row r="136" spans="1:9" ht="14.25">
      <c r="A136" s="44"/>
      <c r="B136" s="70"/>
      <c r="C136" s="46"/>
      <c r="D136" s="47"/>
      <c r="E136" s="35"/>
      <c r="F136" s="36"/>
      <c r="G136" s="36"/>
      <c r="I136" s="149"/>
    </row>
    <row r="137" spans="1:9" ht="14.25">
      <c r="A137" s="44"/>
      <c r="B137" s="70"/>
      <c r="C137" s="46"/>
      <c r="D137" s="47"/>
      <c r="E137" s="35"/>
      <c r="F137" s="36"/>
      <c r="G137" s="36"/>
      <c r="I137" s="149"/>
    </row>
    <row r="138" spans="1:9" ht="14.25">
      <c r="A138" s="44"/>
      <c r="B138" s="70"/>
      <c r="C138" s="46"/>
      <c r="D138" s="47"/>
      <c r="I138" s="149"/>
    </row>
    <row r="139" spans="1:9" ht="14.25">
      <c r="A139" s="313" t="s">
        <v>152</v>
      </c>
      <c r="B139" s="313"/>
      <c r="C139" s="313"/>
      <c r="D139" s="313"/>
      <c r="E139" s="313"/>
      <c r="F139" s="313"/>
      <c r="G139" s="313"/>
      <c r="I139" s="149"/>
    </row>
    <row r="140" spans="1:9" ht="14.25">
      <c r="A140" s="44" t="s">
        <v>13</v>
      </c>
      <c r="B140" s="45" t="s">
        <v>81</v>
      </c>
      <c r="C140" s="46"/>
      <c r="D140" s="47"/>
      <c r="E140" s="44"/>
      <c r="F140" s="71"/>
      <c r="G140" s="310">
        <f>G56</f>
        <v>0</v>
      </c>
      <c r="I140" s="149"/>
    </row>
    <row r="141" spans="1:9" ht="14.25">
      <c r="A141" s="50" t="s">
        <v>61</v>
      </c>
      <c r="B141" s="54" t="s">
        <v>92</v>
      </c>
      <c r="C141" s="38"/>
      <c r="D141" s="39"/>
      <c r="F141" s="71"/>
      <c r="G141" s="310">
        <f>G64</f>
        <v>0</v>
      </c>
      <c r="I141" s="149"/>
    </row>
    <row r="142" spans="1:9" ht="14.25">
      <c r="A142" s="50" t="s">
        <v>24</v>
      </c>
      <c r="B142" s="54" t="s">
        <v>96</v>
      </c>
      <c r="C142" s="38"/>
      <c r="D142" s="39"/>
      <c r="F142" s="71"/>
      <c r="G142" s="310">
        <f>G72</f>
        <v>0</v>
      </c>
      <c r="I142" s="149"/>
    </row>
    <row r="143" spans="1:7" ht="14.25">
      <c r="A143" s="61" t="s">
        <v>25</v>
      </c>
      <c r="B143" s="45" t="s">
        <v>99</v>
      </c>
      <c r="C143" s="38"/>
      <c r="D143" s="39"/>
      <c r="F143" s="71"/>
      <c r="G143" s="310">
        <f>G85</f>
        <v>0</v>
      </c>
    </row>
    <row r="144" spans="1:7" ht="14.25">
      <c r="A144" s="50" t="s">
        <v>33</v>
      </c>
      <c r="B144" s="54" t="s">
        <v>104</v>
      </c>
      <c r="C144" s="38"/>
      <c r="D144" s="39"/>
      <c r="F144" s="71"/>
      <c r="G144" s="310">
        <f>G94</f>
        <v>0</v>
      </c>
    </row>
    <row r="145" spans="1:7" ht="14.25">
      <c r="A145" s="44" t="s">
        <v>37</v>
      </c>
      <c r="B145" s="45" t="s">
        <v>76</v>
      </c>
      <c r="C145" s="38"/>
      <c r="D145" s="39"/>
      <c r="F145" s="71"/>
      <c r="G145" s="310">
        <f>G135</f>
        <v>0</v>
      </c>
    </row>
    <row r="146" spans="1:7" ht="14.25" hidden="1">
      <c r="A146" s="44" t="s">
        <v>46</v>
      </c>
      <c r="B146" s="45" t="s">
        <v>151</v>
      </c>
      <c r="C146" s="38"/>
      <c r="D146" s="39"/>
      <c r="F146" s="71"/>
      <c r="G146" s="310" t="s">
        <v>191</v>
      </c>
    </row>
    <row r="147" spans="3:7" ht="14.25">
      <c r="C147" s="38"/>
      <c r="D147" s="39"/>
      <c r="F147" s="71"/>
      <c r="G147" s="310"/>
    </row>
    <row r="148" spans="1:9" ht="14.25">
      <c r="A148" s="44" t="s">
        <v>14</v>
      </c>
      <c r="B148" s="45" t="s">
        <v>153</v>
      </c>
      <c r="C148" s="46"/>
      <c r="D148" s="47"/>
      <c r="E148" s="44"/>
      <c r="F148" s="71"/>
      <c r="G148" s="310">
        <f>SUM(G140:G146)</f>
        <v>0</v>
      </c>
      <c r="I148" s="152"/>
    </row>
    <row r="149" spans="1:7" ht="14.25">
      <c r="A149" s="44"/>
      <c r="B149" s="45"/>
      <c r="C149" s="46"/>
      <c r="D149" s="47"/>
      <c r="E149" s="44"/>
      <c r="F149" s="71"/>
      <c r="G149" s="72"/>
    </row>
    <row r="150" spans="1:7" ht="114">
      <c r="A150" s="44"/>
      <c r="B150" s="40" t="s">
        <v>154</v>
      </c>
      <c r="C150" s="46"/>
      <c r="D150" s="47"/>
      <c r="E150" s="44"/>
      <c r="F150" s="73"/>
      <c r="G150" s="73"/>
    </row>
  </sheetData>
  <sheetProtection/>
  <mergeCells count="1">
    <mergeCell ref="A139:G139"/>
  </mergeCells>
  <printOptions horizontalCentered="1"/>
  <pageMargins left="0.5511811023622047" right="0.5511811023622047" top="0.3937007874015748" bottom="0.5905511811023623" header="0.1968503937007874" footer="0.1968503937007874"/>
  <pageSetup horizontalDpi="1200" verticalDpi="1200" orientation="landscape" paperSize="9" scale="99" r:id="rId1"/>
  <headerFooter alignWithMargins="0">
    <oddFooter>&amp;CStránka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J70"/>
  <sheetViews>
    <sheetView view="pageBreakPreview" zoomScaleNormal="85" zoomScaleSheetLayoutView="100" zoomScalePageLayoutView="0" workbookViewId="0" topLeftCell="A25">
      <selection activeCell="B17" sqref="B17"/>
    </sheetView>
  </sheetViews>
  <sheetFormatPr defaultColWidth="9.140625" defaultRowHeight="12.75"/>
  <cols>
    <col min="1" max="1" width="14.00390625" style="30" customWidth="1"/>
    <col min="2" max="2" width="71.00390625" style="141" customWidth="1"/>
    <col min="3" max="3" width="6.7109375" style="25" customWidth="1"/>
    <col min="4" max="4" width="5.7109375" style="25" customWidth="1"/>
    <col min="5" max="5" width="5.421875" style="33" bestFit="1" customWidth="1"/>
    <col min="6" max="6" width="15.57421875" style="34" customWidth="1"/>
    <col min="7" max="7" width="17.57421875" style="34" customWidth="1"/>
    <col min="8" max="8" width="9.140625" style="30" customWidth="1"/>
    <col min="9" max="9" width="14.8515625" style="30" bestFit="1" customWidth="1"/>
    <col min="10" max="16384" width="9.140625" style="30" customWidth="1"/>
  </cols>
  <sheetData>
    <row r="1" spans="1:7" ht="14.25">
      <c r="A1" s="25" t="str">
        <f>"Nabídka - "&amp;B6</f>
        <v>Nabídka - Zemní plyn</v>
      </c>
      <c r="B1" s="136"/>
      <c r="D1" s="26"/>
      <c r="E1" s="27"/>
      <c r="F1" s="28"/>
      <c r="G1" s="29"/>
    </row>
    <row r="2" spans="1:7" ht="15">
      <c r="A2" s="31" t="str">
        <f>Rekapitulace!A3</f>
        <v>Rekonstrukce kotelny</v>
      </c>
      <c r="B2" s="37"/>
      <c r="E2" s="27"/>
      <c r="F2" s="28"/>
      <c r="G2" s="28"/>
    </row>
    <row r="3" spans="1:7" ht="15">
      <c r="A3" s="31"/>
      <c r="B3" s="37"/>
      <c r="E3" s="27"/>
      <c r="F3" s="28"/>
      <c r="G3" s="28"/>
    </row>
    <row r="4" spans="1:7" s="42" customFormat="1" ht="14.25">
      <c r="A4" s="41" t="s">
        <v>2</v>
      </c>
      <c r="B4" s="137" t="s">
        <v>3</v>
      </c>
      <c r="C4" s="41" t="s">
        <v>4</v>
      </c>
      <c r="D4" s="41" t="s">
        <v>5</v>
      </c>
      <c r="E4" s="42" t="s">
        <v>6</v>
      </c>
      <c r="F4" s="43" t="s">
        <v>10</v>
      </c>
      <c r="G4" s="43" t="s">
        <v>7</v>
      </c>
    </row>
    <row r="5" spans="1:2" ht="15">
      <c r="A5" s="32"/>
      <c r="B5" s="37"/>
    </row>
    <row r="6" spans="1:7" s="49" customFormat="1" ht="14.25">
      <c r="A6" s="78" t="s">
        <v>47</v>
      </c>
      <c r="B6" s="56" t="s">
        <v>156</v>
      </c>
      <c r="C6" s="79"/>
      <c r="D6" s="80"/>
      <c r="E6" s="78"/>
      <c r="F6" s="48"/>
      <c r="G6" s="48"/>
    </row>
    <row r="7" spans="1:7" s="49" customFormat="1" ht="14.25">
      <c r="A7" s="81" t="s">
        <v>48</v>
      </c>
      <c r="B7" s="56" t="s">
        <v>157</v>
      </c>
      <c r="C7" s="79"/>
      <c r="D7" s="80"/>
      <c r="E7" s="78"/>
      <c r="F7" s="48"/>
      <c r="G7" s="48"/>
    </row>
    <row r="8" spans="1:10" s="25" customFormat="1" ht="14.25">
      <c r="A8" s="230" t="s">
        <v>298</v>
      </c>
      <c r="B8" s="194" t="s">
        <v>90</v>
      </c>
      <c r="C8" s="218">
        <v>1</v>
      </c>
      <c r="D8" s="220" t="s">
        <v>75</v>
      </c>
      <c r="E8" s="184" t="s">
        <v>6</v>
      </c>
      <c r="F8" s="263"/>
      <c r="G8" s="261">
        <f aca="true" t="shared" si="0" ref="G8:G17">F8*C8</f>
        <v>0</v>
      </c>
      <c r="J8" s="82"/>
    </row>
    <row r="9" spans="1:7" s="25" customFormat="1" ht="14.25">
      <c r="A9" s="230" t="s">
        <v>49</v>
      </c>
      <c r="B9" s="194" t="s">
        <v>91</v>
      </c>
      <c r="C9" s="218">
        <v>1</v>
      </c>
      <c r="D9" s="220" t="s">
        <v>75</v>
      </c>
      <c r="E9" s="184" t="s">
        <v>6</v>
      </c>
      <c r="F9" s="263"/>
      <c r="G9" s="261">
        <f t="shared" si="0"/>
        <v>0</v>
      </c>
    </row>
    <row r="10" spans="1:7" s="25" customFormat="1" ht="28.5">
      <c r="A10" s="230" t="s">
        <v>50</v>
      </c>
      <c r="B10" s="194" t="s">
        <v>158</v>
      </c>
      <c r="C10" s="191">
        <v>1</v>
      </c>
      <c r="D10" s="220" t="s">
        <v>75</v>
      </c>
      <c r="E10" s="184" t="s">
        <v>6</v>
      </c>
      <c r="F10" s="263"/>
      <c r="G10" s="261">
        <f t="shared" si="0"/>
        <v>0</v>
      </c>
    </row>
    <row r="11" spans="1:7" s="25" customFormat="1" ht="14.25">
      <c r="A11" s="230" t="s">
        <v>51</v>
      </c>
      <c r="B11" s="194" t="s">
        <v>90</v>
      </c>
      <c r="C11" s="218">
        <v>1</v>
      </c>
      <c r="D11" s="220" t="s">
        <v>75</v>
      </c>
      <c r="E11" s="184" t="s">
        <v>6</v>
      </c>
      <c r="F11" s="263"/>
      <c r="G11" s="261">
        <f t="shared" si="0"/>
        <v>0</v>
      </c>
    </row>
    <row r="12" spans="1:7" s="25" customFormat="1" ht="14.25">
      <c r="A12" s="230" t="s">
        <v>195</v>
      </c>
      <c r="B12" s="194" t="s">
        <v>91</v>
      </c>
      <c r="C12" s="218">
        <v>1</v>
      </c>
      <c r="D12" s="220" t="s">
        <v>75</v>
      </c>
      <c r="E12" s="184" t="s">
        <v>6</v>
      </c>
      <c r="F12" s="263"/>
      <c r="G12" s="261">
        <f t="shared" si="0"/>
        <v>0</v>
      </c>
    </row>
    <row r="13" spans="1:7" s="25" customFormat="1" ht="28.5">
      <c r="A13" s="230" t="s">
        <v>196</v>
      </c>
      <c r="B13" s="194" t="s">
        <v>159</v>
      </c>
      <c r="C13" s="218">
        <v>1</v>
      </c>
      <c r="D13" s="220" t="s">
        <v>75</v>
      </c>
      <c r="E13" s="184" t="s">
        <v>6</v>
      </c>
      <c r="F13" s="263"/>
      <c r="G13" s="261">
        <f t="shared" si="0"/>
        <v>0</v>
      </c>
    </row>
    <row r="14" spans="1:7" s="25" customFormat="1" ht="14.25">
      <c r="A14" s="230" t="s">
        <v>197</v>
      </c>
      <c r="B14" s="194" t="s">
        <v>160</v>
      </c>
      <c r="C14" s="218">
        <v>1</v>
      </c>
      <c r="D14" s="220" t="s">
        <v>75</v>
      </c>
      <c r="E14" s="184" t="s">
        <v>6</v>
      </c>
      <c r="F14" s="263"/>
      <c r="G14" s="261">
        <f t="shared" si="0"/>
        <v>0</v>
      </c>
    </row>
    <row r="15" spans="1:7" s="25" customFormat="1" ht="14.25">
      <c r="A15" s="230" t="s">
        <v>198</v>
      </c>
      <c r="B15" s="194" t="s">
        <v>362</v>
      </c>
      <c r="C15" s="218">
        <v>1</v>
      </c>
      <c r="D15" s="220" t="s">
        <v>75</v>
      </c>
      <c r="E15" s="184" t="s">
        <v>6</v>
      </c>
      <c r="F15" s="263"/>
      <c r="G15" s="261">
        <f t="shared" si="0"/>
        <v>0</v>
      </c>
    </row>
    <row r="16" spans="1:7" s="25" customFormat="1" ht="14.25">
      <c r="A16" s="230" t="s">
        <v>199</v>
      </c>
      <c r="B16" s="194" t="s">
        <v>161</v>
      </c>
      <c r="C16" s="218">
        <v>1</v>
      </c>
      <c r="D16" s="220" t="s">
        <v>75</v>
      </c>
      <c r="E16" s="184" t="s">
        <v>6</v>
      </c>
      <c r="F16" s="263"/>
      <c r="G16" s="261">
        <f t="shared" si="0"/>
        <v>0</v>
      </c>
    </row>
    <row r="17" spans="1:7" s="25" customFormat="1" ht="14.25">
      <c r="A17" s="230" t="s">
        <v>361</v>
      </c>
      <c r="B17" s="206" t="s">
        <v>162</v>
      </c>
      <c r="C17" s="191">
        <v>1</v>
      </c>
      <c r="D17" s="220" t="s">
        <v>75</v>
      </c>
      <c r="E17" s="184" t="s">
        <v>6</v>
      </c>
      <c r="F17" s="263"/>
      <c r="G17" s="261">
        <f t="shared" si="0"/>
        <v>0</v>
      </c>
    </row>
    <row r="18" spans="1:7" ht="14.25">
      <c r="A18" s="231" t="s">
        <v>48</v>
      </c>
      <c r="B18" s="232" t="s">
        <v>9</v>
      </c>
      <c r="C18" s="233"/>
      <c r="D18" s="234"/>
      <c r="E18" s="184"/>
      <c r="F18" s="185"/>
      <c r="G18" s="262">
        <f>SUM(G8:G17)</f>
        <v>0</v>
      </c>
    </row>
    <row r="19" spans="1:7" s="49" customFormat="1" ht="14.25">
      <c r="A19" s="83"/>
      <c r="B19" s="138"/>
      <c r="C19" s="84"/>
      <c r="D19" s="85"/>
      <c r="E19" s="35"/>
      <c r="F19" s="36"/>
      <c r="G19" s="36"/>
    </row>
    <row r="20" spans="1:7" ht="14.25">
      <c r="A20" s="86"/>
      <c r="B20" s="139"/>
      <c r="C20" s="79"/>
      <c r="D20" s="87"/>
      <c r="E20" s="35"/>
      <c r="F20" s="36"/>
      <c r="G20" s="36"/>
    </row>
    <row r="21" spans="1:7" s="49" customFormat="1" ht="14.25">
      <c r="A21" s="88" t="s">
        <v>52</v>
      </c>
      <c r="B21" s="140" t="s">
        <v>79</v>
      </c>
      <c r="C21" s="79"/>
      <c r="D21" s="87"/>
      <c r="E21" s="35"/>
      <c r="F21" s="36"/>
      <c r="G21" s="36"/>
    </row>
    <row r="22" spans="1:7" ht="12" customHeight="1">
      <c r="A22" s="86"/>
      <c r="B22" s="139" t="s">
        <v>163</v>
      </c>
      <c r="C22" s="79"/>
      <c r="D22" s="87"/>
      <c r="E22" s="35"/>
      <c r="F22" s="36"/>
      <c r="G22" s="36"/>
    </row>
    <row r="23" spans="1:7" s="25" customFormat="1" ht="14.25">
      <c r="A23" s="225" t="s">
        <v>53</v>
      </c>
      <c r="B23" s="229" t="s">
        <v>94</v>
      </c>
      <c r="C23" s="195">
        <v>6</v>
      </c>
      <c r="D23" s="228" t="s">
        <v>93</v>
      </c>
      <c r="E23" s="184" t="s">
        <v>6</v>
      </c>
      <c r="F23" s="263"/>
      <c r="G23" s="261">
        <f aca="true" t="shared" si="1" ref="G23:G56">F23*C23</f>
        <v>0</v>
      </c>
    </row>
    <row r="24" spans="1:7" s="25" customFormat="1" ht="14.25">
      <c r="A24" s="225" t="s">
        <v>54</v>
      </c>
      <c r="B24" s="226" t="s">
        <v>357</v>
      </c>
      <c r="C24" s="227">
        <v>1</v>
      </c>
      <c r="D24" s="198" t="s">
        <v>11</v>
      </c>
      <c r="E24" s="184" t="s">
        <v>6</v>
      </c>
      <c r="F24" s="263"/>
      <c r="G24" s="261">
        <f t="shared" si="1"/>
        <v>0</v>
      </c>
    </row>
    <row r="25" spans="1:7" s="25" customFormat="1" ht="14.25">
      <c r="A25" s="225" t="s">
        <v>219</v>
      </c>
      <c r="B25" s="204" t="s">
        <v>289</v>
      </c>
      <c r="C25" s="227">
        <v>1</v>
      </c>
      <c r="D25" s="198" t="s">
        <v>11</v>
      </c>
      <c r="E25" s="184" t="s">
        <v>6</v>
      </c>
      <c r="F25" s="263"/>
      <c r="G25" s="261">
        <f t="shared" si="1"/>
        <v>0</v>
      </c>
    </row>
    <row r="26" spans="1:7" s="25" customFormat="1" ht="14.25">
      <c r="A26" s="225" t="s">
        <v>299</v>
      </c>
      <c r="B26" s="194" t="s">
        <v>95</v>
      </c>
      <c r="C26" s="191">
        <v>1</v>
      </c>
      <c r="D26" s="189" t="s">
        <v>11</v>
      </c>
      <c r="E26" s="184" t="s">
        <v>6</v>
      </c>
      <c r="F26" s="263"/>
      <c r="G26" s="261">
        <f t="shared" si="1"/>
        <v>0</v>
      </c>
    </row>
    <row r="27" spans="1:7" s="25" customFormat="1" ht="14.25">
      <c r="A27" s="222" t="str">
        <f>A21</f>
        <v>02.020.000</v>
      </c>
      <c r="B27" s="223" t="s">
        <v>9</v>
      </c>
      <c r="C27" s="224"/>
      <c r="D27" s="222"/>
      <c r="E27" s="184"/>
      <c r="F27" s="185"/>
      <c r="G27" s="262">
        <f>SUM(G23:G26)</f>
        <v>0</v>
      </c>
    </row>
    <row r="28" spans="1:7" s="25" customFormat="1" ht="14.25">
      <c r="A28" s="88"/>
      <c r="B28" s="139"/>
      <c r="C28" s="79"/>
      <c r="D28" s="86"/>
      <c r="E28" s="35"/>
      <c r="F28" s="36"/>
      <c r="G28" s="36"/>
    </row>
    <row r="29" spans="1:7" s="25" customFormat="1" ht="14.25">
      <c r="A29" s="88"/>
      <c r="B29" s="139"/>
      <c r="C29" s="79"/>
      <c r="D29" s="86"/>
      <c r="E29" s="35"/>
      <c r="F29" s="36"/>
      <c r="G29" s="36"/>
    </row>
    <row r="30" spans="1:7" ht="14.25">
      <c r="A30" s="88" t="s">
        <v>55</v>
      </c>
      <c r="B30" s="139" t="s">
        <v>164</v>
      </c>
      <c r="C30" s="79"/>
      <c r="D30" s="86"/>
      <c r="E30" s="35"/>
      <c r="F30" s="36"/>
      <c r="G30" s="36"/>
    </row>
    <row r="31" spans="1:7" ht="14.25">
      <c r="A31" s="225" t="s">
        <v>220</v>
      </c>
      <c r="B31" s="226" t="s">
        <v>363</v>
      </c>
      <c r="C31" s="227">
        <v>1</v>
      </c>
      <c r="D31" s="228" t="s">
        <v>93</v>
      </c>
      <c r="E31" s="184" t="s">
        <v>6</v>
      </c>
      <c r="F31" s="263"/>
      <c r="G31" s="261">
        <f t="shared" si="1"/>
        <v>0</v>
      </c>
    </row>
    <row r="32" spans="1:7" ht="14.25">
      <c r="A32" s="225" t="s">
        <v>221</v>
      </c>
      <c r="B32" s="204" t="s">
        <v>165</v>
      </c>
      <c r="C32" s="227">
        <v>1</v>
      </c>
      <c r="D32" s="198" t="s">
        <v>140</v>
      </c>
      <c r="E32" s="184" t="s">
        <v>6</v>
      </c>
      <c r="F32" s="263"/>
      <c r="G32" s="261">
        <f t="shared" si="1"/>
        <v>0</v>
      </c>
    </row>
    <row r="33" spans="1:7" ht="14.25">
      <c r="A33" s="222" t="str">
        <f>A30</f>
        <v>02.030.000</v>
      </c>
      <c r="B33" s="223" t="s">
        <v>9</v>
      </c>
      <c r="C33" s="224"/>
      <c r="D33" s="222"/>
      <c r="E33" s="184"/>
      <c r="F33" s="185"/>
      <c r="G33" s="262">
        <f>SUM(G31:G32)</f>
        <v>0</v>
      </c>
    </row>
    <row r="34" spans="1:7" ht="14.25">
      <c r="A34" s="88"/>
      <c r="B34" s="139"/>
      <c r="C34" s="79"/>
      <c r="D34" s="86"/>
      <c r="E34" s="35"/>
      <c r="F34" s="36"/>
      <c r="G34" s="36"/>
    </row>
    <row r="35" spans="1:7" ht="14.25">
      <c r="A35" s="88"/>
      <c r="B35" s="139"/>
      <c r="C35" s="79"/>
      <c r="D35" s="86"/>
      <c r="E35" s="35"/>
      <c r="F35" s="36"/>
      <c r="G35" s="36"/>
    </row>
    <row r="36" spans="1:7" ht="14.25">
      <c r="A36" s="88" t="s">
        <v>56</v>
      </c>
      <c r="B36" s="140" t="s">
        <v>76</v>
      </c>
      <c r="C36" s="79"/>
      <c r="D36" s="86"/>
      <c r="E36" s="35"/>
      <c r="F36" s="36"/>
      <c r="G36" s="36"/>
    </row>
    <row r="37" spans="1:7" ht="14.25">
      <c r="A37" s="193" t="s">
        <v>57</v>
      </c>
      <c r="B37" s="204" t="s">
        <v>166</v>
      </c>
      <c r="C37" s="197">
        <v>1</v>
      </c>
      <c r="D37" s="196" t="s">
        <v>11</v>
      </c>
      <c r="E37" s="184" t="s">
        <v>6</v>
      </c>
      <c r="F37" s="263"/>
      <c r="G37" s="261">
        <f t="shared" si="1"/>
        <v>0</v>
      </c>
    </row>
    <row r="38" spans="1:7" ht="14.25">
      <c r="A38" s="193" t="s">
        <v>58</v>
      </c>
      <c r="B38" s="204" t="s">
        <v>218</v>
      </c>
      <c r="C38" s="197">
        <v>1</v>
      </c>
      <c r="D38" s="196" t="s">
        <v>11</v>
      </c>
      <c r="E38" s="184" t="s">
        <v>6</v>
      </c>
      <c r="F38" s="263"/>
      <c r="G38" s="261">
        <f t="shared" si="1"/>
        <v>0</v>
      </c>
    </row>
    <row r="39" spans="1:7" ht="28.5">
      <c r="A39" s="193" t="s">
        <v>222</v>
      </c>
      <c r="B39" s="190" t="s">
        <v>167</v>
      </c>
      <c r="C39" s="191">
        <v>1</v>
      </c>
      <c r="D39" s="189" t="s">
        <v>11</v>
      </c>
      <c r="E39" s="184" t="s">
        <v>6</v>
      </c>
      <c r="F39" s="263"/>
      <c r="G39" s="261">
        <f t="shared" si="1"/>
        <v>0</v>
      </c>
    </row>
    <row r="40" spans="1:7" ht="14.25">
      <c r="A40" s="193" t="s">
        <v>223</v>
      </c>
      <c r="B40" s="204" t="s">
        <v>168</v>
      </c>
      <c r="C40" s="197">
        <v>1</v>
      </c>
      <c r="D40" s="196" t="s">
        <v>11</v>
      </c>
      <c r="E40" s="184" t="s">
        <v>6</v>
      </c>
      <c r="F40" s="263"/>
      <c r="G40" s="261">
        <f t="shared" si="1"/>
        <v>0</v>
      </c>
    </row>
    <row r="41" spans="1:7" ht="14.25">
      <c r="A41" s="193" t="s">
        <v>224</v>
      </c>
      <c r="B41" s="216" t="s">
        <v>128</v>
      </c>
      <c r="C41" s="206">
        <v>1</v>
      </c>
      <c r="D41" s="207" t="s">
        <v>11</v>
      </c>
      <c r="E41" s="184" t="s">
        <v>6</v>
      </c>
      <c r="F41" s="263"/>
      <c r="G41" s="261">
        <f t="shared" si="1"/>
        <v>0</v>
      </c>
    </row>
    <row r="42" spans="1:7" ht="14.25">
      <c r="A42" s="193" t="s">
        <v>225</v>
      </c>
      <c r="B42" s="168" t="s">
        <v>130</v>
      </c>
      <c r="C42" s="191">
        <v>1</v>
      </c>
      <c r="D42" s="209" t="s">
        <v>11</v>
      </c>
      <c r="E42" s="184" t="s">
        <v>6</v>
      </c>
      <c r="F42" s="263"/>
      <c r="G42" s="261">
        <f t="shared" si="1"/>
        <v>0</v>
      </c>
    </row>
    <row r="43" spans="1:7" ht="14.25">
      <c r="A43" s="193" t="s">
        <v>226</v>
      </c>
      <c r="B43" s="168" t="s">
        <v>131</v>
      </c>
      <c r="C43" s="191">
        <v>1</v>
      </c>
      <c r="D43" s="209" t="s">
        <v>11</v>
      </c>
      <c r="E43" s="184" t="s">
        <v>6</v>
      </c>
      <c r="F43" s="263"/>
      <c r="G43" s="261">
        <f t="shared" si="1"/>
        <v>0</v>
      </c>
    </row>
    <row r="44" spans="1:7" ht="15" customHeight="1">
      <c r="A44" s="193" t="s">
        <v>227</v>
      </c>
      <c r="B44" s="205" t="s">
        <v>133</v>
      </c>
      <c r="C44" s="191">
        <v>1</v>
      </c>
      <c r="D44" s="209" t="s">
        <v>11</v>
      </c>
      <c r="E44" s="184" t="s">
        <v>6</v>
      </c>
      <c r="F44" s="263"/>
      <c r="G44" s="261">
        <f t="shared" si="1"/>
        <v>0</v>
      </c>
    </row>
    <row r="45" spans="1:7" ht="14.25">
      <c r="A45" s="193" t="s">
        <v>228</v>
      </c>
      <c r="B45" s="200" t="s">
        <v>169</v>
      </c>
      <c r="C45" s="197">
        <v>1</v>
      </c>
      <c r="D45" s="196" t="s">
        <v>11</v>
      </c>
      <c r="E45" s="184" t="s">
        <v>6</v>
      </c>
      <c r="F45" s="263"/>
      <c r="G45" s="261">
        <f t="shared" si="1"/>
        <v>0</v>
      </c>
    </row>
    <row r="46" spans="1:7" ht="14.25">
      <c r="A46" s="193" t="s">
        <v>296</v>
      </c>
      <c r="B46" s="217" t="s">
        <v>77</v>
      </c>
      <c r="C46" s="197">
        <v>2</v>
      </c>
      <c r="D46" s="198" t="s">
        <v>11</v>
      </c>
      <c r="E46" s="184" t="s">
        <v>6</v>
      </c>
      <c r="F46" s="263"/>
      <c r="G46" s="261">
        <f t="shared" si="1"/>
        <v>0</v>
      </c>
    </row>
    <row r="47" spans="1:7" ht="14.25">
      <c r="A47" s="193" t="s">
        <v>297</v>
      </c>
      <c r="B47" s="200" t="s">
        <v>147</v>
      </c>
      <c r="C47" s="197">
        <v>2</v>
      </c>
      <c r="D47" s="196" t="s">
        <v>75</v>
      </c>
      <c r="E47" s="184" t="s">
        <v>6</v>
      </c>
      <c r="F47" s="263"/>
      <c r="G47" s="261">
        <f t="shared" si="1"/>
        <v>0</v>
      </c>
    </row>
    <row r="48" spans="1:7" ht="14.25">
      <c r="A48" s="193" t="s">
        <v>229</v>
      </c>
      <c r="B48" s="200" t="s">
        <v>288</v>
      </c>
      <c r="C48" s="197">
        <v>2</v>
      </c>
      <c r="D48" s="196" t="s">
        <v>75</v>
      </c>
      <c r="E48" s="184" t="s">
        <v>6</v>
      </c>
      <c r="F48" s="263"/>
      <c r="G48" s="261">
        <f t="shared" si="1"/>
        <v>0</v>
      </c>
    </row>
    <row r="49" spans="1:7" ht="27.75" customHeight="1">
      <c r="A49" s="193" t="s">
        <v>230</v>
      </c>
      <c r="B49" s="211" t="s">
        <v>149</v>
      </c>
      <c r="C49" s="197">
        <v>2</v>
      </c>
      <c r="D49" s="196" t="s">
        <v>75</v>
      </c>
      <c r="E49" s="184" t="s">
        <v>6</v>
      </c>
      <c r="F49" s="263"/>
      <c r="G49" s="261">
        <f t="shared" si="1"/>
        <v>0</v>
      </c>
    </row>
    <row r="50" spans="1:7" ht="14.25">
      <c r="A50" s="193" t="s">
        <v>231</v>
      </c>
      <c r="B50" s="168" t="s">
        <v>78</v>
      </c>
      <c r="C50" s="191">
        <v>1</v>
      </c>
      <c r="D50" s="189" t="s">
        <v>11</v>
      </c>
      <c r="E50" s="184" t="s">
        <v>6</v>
      </c>
      <c r="F50" s="263"/>
      <c r="G50" s="261">
        <f t="shared" si="1"/>
        <v>0</v>
      </c>
    </row>
    <row r="51" spans="1:7" ht="14.25">
      <c r="A51" s="193" t="s">
        <v>232</v>
      </c>
      <c r="B51" s="190" t="s">
        <v>170</v>
      </c>
      <c r="C51" s="191">
        <v>1</v>
      </c>
      <c r="D51" s="189" t="s">
        <v>11</v>
      </c>
      <c r="E51" s="184" t="s">
        <v>6</v>
      </c>
      <c r="F51" s="263"/>
      <c r="G51" s="261">
        <f t="shared" si="1"/>
        <v>0</v>
      </c>
    </row>
    <row r="52" spans="1:7" ht="14.25">
      <c r="A52" s="193" t="s">
        <v>233</v>
      </c>
      <c r="B52" s="190" t="s">
        <v>171</v>
      </c>
      <c r="C52" s="218">
        <v>1</v>
      </c>
      <c r="D52" s="189" t="s">
        <v>11</v>
      </c>
      <c r="E52" s="184" t="s">
        <v>6</v>
      </c>
      <c r="F52" s="263"/>
      <c r="G52" s="261">
        <f t="shared" si="1"/>
        <v>0</v>
      </c>
    </row>
    <row r="53" spans="1:7" ht="14.25">
      <c r="A53" s="193" t="s">
        <v>234</v>
      </c>
      <c r="B53" s="190" t="s">
        <v>172</v>
      </c>
      <c r="C53" s="191">
        <v>1</v>
      </c>
      <c r="D53" s="189" t="s">
        <v>11</v>
      </c>
      <c r="E53" s="184" t="s">
        <v>6</v>
      </c>
      <c r="F53" s="263"/>
      <c r="G53" s="261">
        <f t="shared" si="1"/>
        <v>0</v>
      </c>
    </row>
    <row r="54" spans="1:7" ht="14.25">
      <c r="A54" s="193" t="s">
        <v>235</v>
      </c>
      <c r="B54" s="219" t="s">
        <v>173</v>
      </c>
      <c r="C54" s="218">
        <v>2</v>
      </c>
      <c r="D54" s="220" t="s">
        <v>140</v>
      </c>
      <c r="E54" s="184" t="s">
        <v>6</v>
      </c>
      <c r="F54" s="263"/>
      <c r="G54" s="261">
        <f t="shared" si="1"/>
        <v>0</v>
      </c>
    </row>
    <row r="55" spans="1:7" ht="14.25">
      <c r="A55" s="193" t="s">
        <v>236</v>
      </c>
      <c r="B55" s="221" t="s">
        <v>174</v>
      </c>
      <c r="C55" s="218">
        <v>2</v>
      </c>
      <c r="D55" s="220" t="s">
        <v>140</v>
      </c>
      <c r="E55" s="184" t="s">
        <v>6</v>
      </c>
      <c r="F55" s="263"/>
      <c r="G55" s="261">
        <f t="shared" si="1"/>
        <v>0</v>
      </c>
    </row>
    <row r="56" spans="1:7" ht="14.25">
      <c r="A56" s="193" t="s">
        <v>237</v>
      </c>
      <c r="B56" s="190" t="s">
        <v>291</v>
      </c>
      <c r="C56" s="191">
        <v>1</v>
      </c>
      <c r="D56" s="189" t="s">
        <v>11</v>
      </c>
      <c r="E56" s="184" t="s">
        <v>6</v>
      </c>
      <c r="F56" s="264"/>
      <c r="G56" s="261">
        <f t="shared" si="1"/>
        <v>0</v>
      </c>
    </row>
    <row r="57" spans="1:7" ht="14.25">
      <c r="A57" s="222" t="str">
        <f>A36</f>
        <v>02.040.000</v>
      </c>
      <c r="B57" s="223" t="s">
        <v>9</v>
      </c>
      <c r="C57" s="224"/>
      <c r="D57" s="222"/>
      <c r="E57" s="184"/>
      <c r="F57" s="185"/>
      <c r="G57" s="262">
        <f>SUM(G37:G56)</f>
        <v>0</v>
      </c>
    </row>
    <row r="58" spans="1:7" ht="14.25">
      <c r="A58" s="88"/>
      <c r="B58" s="139"/>
      <c r="C58" s="79"/>
      <c r="D58" s="86"/>
      <c r="E58" s="35"/>
      <c r="F58" s="36"/>
      <c r="G58" s="36"/>
    </row>
    <row r="59" spans="1:7" ht="14.25">
      <c r="A59" s="88"/>
      <c r="B59" s="139"/>
      <c r="C59" s="79"/>
      <c r="D59" s="86"/>
      <c r="E59" s="35"/>
      <c r="F59" s="36"/>
      <c r="G59" s="36"/>
    </row>
    <row r="60" spans="1:7" ht="14.25">
      <c r="A60" s="313" t="s">
        <v>175</v>
      </c>
      <c r="B60" s="313"/>
      <c r="C60" s="313"/>
      <c r="D60" s="313"/>
      <c r="E60" s="313"/>
      <c r="F60" s="313"/>
      <c r="G60" s="313"/>
    </row>
    <row r="61" spans="3:7" ht="14.25">
      <c r="C61" s="38"/>
      <c r="D61" s="39"/>
      <c r="F61" s="33"/>
      <c r="G61" s="89"/>
    </row>
    <row r="62" spans="1:7" ht="14.25">
      <c r="A62" s="81" t="s">
        <v>48</v>
      </c>
      <c r="B62" s="56" t="s">
        <v>157</v>
      </c>
      <c r="C62" s="46"/>
      <c r="D62" s="47"/>
      <c r="E62" s="78"/>
      <c r="F62" s="71"/>
      <c r="G62" s="310">
        <f>G18</f>
        <v>0</v>
      </c>
    </row>
    <row r="63" spans="1:7" ht="14.25">
      <c r="A63" s="88" t="s">
        <v>52</v>
      </c>
      <c r="B63" s="140" t="s">
        <v>79</v>
      </c>
      <c r="C63" s="46"/>
      <c r="D63" s="47"/>
      <c r="E63" s="78"/>
      <c r="F63" s="71"/>
      <c r="G63" s="310">
        <f>G27</f>
        <v>0</v>
      </c>
    </row>
    <row r="64" spans="1:7" ht="14.25">
      <c r="A64" s="88" t="s">
        <v>55</v>
      </c>
      <c r="B64" s="139" t="s">
        <v>164</v>
      </c>
      <c r="C64" s="38"/>
      <c r="D64" s="39"/>
      <c r="F64" s="71"/>
      <c r="G64" s="310">
        <f>G33</f>
        <v>0</v>
      </c>
    </row>
    <row r="65" spans="1:7" ht="14.25">
      <c r="A65" s="88" t="s">
        <v>56</v>
      </c>
      <c r="B65" s="140" t="s">
        <v>76</v>
      </c>
      <c r="C65" s="38"/>
      <c r="D65" s="39"/>
      <c r="F65" s="71"/>
      <c r="G65" s="310">
        <f>G57</f>
        <v>0</v>
      </c>
    </row>
    <row r="66" spans="1:7" ht="14.25" hidden="1">
      <c r="A66" s="78" t="s">
        <v>238</v>
      </c>
      <c r="B66" s="56" t="s">
        <v>151</v>
      </c>
      <c r="C66" s="38"/>
      <c r="D66" s="39"/>
      <c r="F66" s="71"/>
      <c r="G66" s="310" t="s">
        <v>191</v>
      </c>
    </row>
    <row r="67" spans="3:7" ht="14.25">
      <c r="C67" s="38"/>
      <c r="D67" s="39"/>
      <c r="F67" s="71"/>
      <c r="G67" s="310"/>
    </row>
    <row r="68" spans="1:9" ht="15">
      <c r="A68" s="78" t="s">
        <v>47</v>
      </c>
      <c r="B68" s="56" t="s">
        <v>153</v>
      </c>
      <c r="C68" s="46"/>
      <c r="D68" s="47"/>
      <c r="E68" s="78"/>
      <c r="F68" s="71"/>
      <c r="G68" s="310">
        <f>SUM(G62:G66)</f>
        <v>0</v>
      </c>
      <c r="I68" s="153"/>
    </row>
    <row r="69" spans="1:7" ht="14.25">
      <c r="A69" s="78"/>
      <c r="B69" s="56"/>
      <c r="C69" s="46"/>
      <c r="D69" s="47"/>
      <c r="E69" s="78"/>
      <c r="F69" s="71"/>
      <c r="G69" s="72"/>
    </row>
    <row r="70" spans="1:7" ht="114">
      <c r="A70" s="78"/>
      <c r="B70" s="40" t="s">
        <v>154</v>
      </c>
      <c r="C70" s="46"/>
      <c r="D70" s="47"/>
      <c r="E70" s="78"/>
      <c r="F70" s="73"/>
      <c r="G70" s="73"/>
    </row>
  </sheetData>
  <sheetProtection/>
  <mergeCells count="1">
    <mergeCell ref="A60:G60"/>
  </mergeCells>
  <printOptions horizontalCentered="1"/>
  <pageMargins left="0.5511811023622047" right="0.5511811023622047" top="0.3937007874015748" bottom="0.5905511811023623" header="0.1968503937007874" footer="0.1968503937007874"/>
  <pageSetup horizontalDpi="1200" verticalDpi="1200" orientation="landscape" paperSize="9" r:id="rId1"/>
  <headerFooter alignWithMargins="0">
    <oddFooter>&amp;CStránka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52"/>
  <sheetViews>
    <sheetView view="pageBreakPreview" zoomScaleNormal="85" zoomScaleSheetLayoutView="100" zoomScalePageLayoutView="0" workbookViewId="0" topLeftCell="A25">
      <selection activeCell="K7" sqref="K7"/>
    </sheetView>
  </sheetViews>
  <sheetFormatPr defaultColWidth="9.140625" defaultRowHeight="12.75"/>
  <cols>
    <col min="1" max="1" width="13.140625" style="5" customWidth="1"/>
    <col min="2" max="2" width="60.28125" style="5" customWidth="1"/>
    <col min="3" max="3" width="7.00390625" style="1" bestFit="1" customWidth="1"/>
    <col min="4" max="4" width="5.7109375" style="1" customWidth="1"/>
    <col min="5" max="5" width="5.421875" style="92" bestFit="1" customWidth="1"/>
    <col min="6" max="6" width="15.28125" style="10" customWidth="1"/>
    <col min="7" max="7" width="17.421875" style="10" customWidth="1"/>
    <col min="8" max="8" width="9.140625" style="5" customWidth="1"/>
    <col min="9" max="9" width="15.140625" style="5" customWidth="1"/>
    <col min="10" max="10" width="12.00390625" style="5" customWidth="1"/>
    <col min="11" max="16384" width="9.140625" style="5" customWidth="1"/>
  </cols>
  <sheetData>
    <row r="1" spans="1:7" ht="14.25">
      <c r="A1" s="1" t="str">
        <f>"Nabídka - "&amp;B6</f>
        <v>Nabídka - Měření a regulace</v>
      </c>
      <c r="B1" s="2"/>
      <c r="D1" s="2"/>
      <c r="E1" s="90"/>
      <c r="F1" s="3"/>
      <c r="G1" s="4"/>
    </row>
    <row r="2" spans="1:7" ht="15">
      <c r="A2" s="6" t="str">
        <f>Rekapitulace!A3</f>
        <v>Rekonstrukce kotelny</v>
      </c>
      <c r="B2" s="1"/>
      <c r="E2" s="90"/>
      <c r="F2" s="3"/>
      <c r="G2" s="3"/>
    </row>
    <row r="3" spans="1:7" ht="14.25">
      <c r="A3" s="7"/>
      <c r="B3" s="7"/>
      <c r="C3" s="7"/>
      <c r="D3" s="7"/>
      <c r="E3" s="91"/>
      <c r="F3" s="8"/>
      <c r="G3" s="8"/>
    </row>
    <row r="4" spans="1:2" ht="15">
      <c r="A4" s="9"/>
      <c r="B4" s="1"/>
    </row>
    <row r="5" spans="1:7" s="94" customFormat="1" ht="14.25">
      <c r="A5" s="93" t="s">
        <v>2</v>
      </c>
      <c r="B5" s="93" t="s">
        <v>3</v>
      </c>
      <c r="C5" s="93" t="s">
        <v>4</v>
      </c>
      <c r="D5" s="93" t="s">
        <v>5</v>
      </c>
      <c r="E5" s="94" t="s">
        <v>6</v>
      </c>
      <c r="F5" s="95" t="s">
        <v>10</v>
      </c>
      <c r="G5" s="95" t="s">
        <v>7</v>
      </c>
    </row>
    <row r="6" spans="1:7" s="101" customFormat="1" ht="14.25">
      <c r="A6" s="96" t="s">
        <v>239</v>
      </c>
      <c r="B6" s="97" t="s">
        <v>207</v>
      </c>
      <c r="C6" s="98"/>
      <c r="D6" s="1"/>
      <c r="E6" s="99"/>
      <c r="F6" s="100"/>
      <c r="G6" s="100"/>
    </row>
    <row r="7" spans="1:7" s="101" customFormat="1" ht="14.25">
      <c r="A7" s="255" t="s">
        <v>239</v>
      </c>
      <c r="B7" s="166" t="s">
        <v>276</v>
      </c>
      <c r="C7" s="98"/>
      <c r="D7" s="1"/>
      <c r="E7" s="96"/>
      <c r="F7" s="254"/>
      <c r="G7" s="254"/>
    </row>
    <row r="8" spans="1:10" s="102" customFormat="1" ht="14.25">
      <c r="A8" s="235" t="s">
        <v>240</v>
      </c>
      <c r="B8" s="211" t="s">
        <v>364</v>
      </c>
      <c r="C8" s="250">
        <v>1</v>
      </c>
      <c r="D8" s="198" t="s">
        <v>75</v>
      </c>
      <c r="E8" s="184" t="s">
        <v>6</v>
      </c>
      <c r="F8" s="263"/>
      <c r="G8" s="261">
        <f>+F8*C8</f>
        <v>0</v>
      </c>
      <c r="I8" s="154"/>
      <c r="J8" s="157"/>
    </row>
    <row r="9" spans="1:10" s="1" customFormat="1" ht="14.25">
      <c r="A9" s="235" t="s">
        <v>241</v>
      </c>
      <c r="B9" s="174" t="s">
        <v>365</v>
      </c>
      <c r="C9" s="251">
        <v>1</v>
      </c>
      <c r="D9" s="252" t="s">
        <v>75</v>
      </c>
      <c r="E9" s="184" t="s">
        <v>6</v>
      </c>
      <c r="F9" s="263"/>
      <c r="G9" s="261">
        <f>+F9*C9</f>
        <v>0</v>
      </c>
      <c r="I9" s="155"/>
      <c r="J9" s="157"/>
    </row>
    <row r="10" spans="1:10" s="1" customFormat="1" ht="14.25">
      <c r="A10" s="235" t="s">
        <v>366</v>
      </c>
      <c r="B10" s="174" t="s">
        <v>367</v>
      </c>
      <c r="C10" s="251">
        <v>1</v>
      </c>
      <c r="D10" s="252" t="s">
        <v>11</v>
      </c>
      <c r="E10" s="184" t="s">
        <v>6</v>
      </c>
      <c r="F10" s="263"/>
      <c r="G10" s="261">
        <f>+F10*C10</f>
        <v>0</v>
      </c>
      <c r="I10" s="155"/>
      <c r="J10" s="157"/>
    </row>
    <row r="11" spans="1:7" ht="15">
      <c r="A11" s="249" t="str">
        <f>A7</f>
        <v>03.001.000</v>
      </c>
      <c r="B11" s="198" t="s">
        <v>203</v>
      </c>
      <c r="C11" s="253"/>
      <c r="D11" s="198"/>
      <c r="E11" s="184"/>
      <c r="F11" s="185"/>
      <c r="G11" s="262">
        <f>SUM(G8:G10)</f>
        <v>0</v>
      </c>
    </row>
    <row r="12" spans="1:7" ht="14.25">
      <c r="A12" s="107"/>
      <c r="B12" s="108"/>
      <c r="C12" s="109"/>
      <c r="E12" s="105"/>
      <c r="F12" s="106"/>
      <c r="G12" s="106"/>
    </row>
    <row r="13" spans="1:7" ht="14.25">
      <c r="A13" s="96" t="s">
        <v>242</v>
      </c>
      <c r="B13" s="97" t="s">
        <v>182</v>
      </c>
      <c r="C13" s="110"/>
      <c r="D13" s="97"/>
      <c r="E13" s="105"/>
      <c r="F13" s="106"/>
      <c r="G13" s="106"/>
    </row>
    <row r="14" spans="1:9" ht="14.25">
      <c r="A14" s="246" t="s">
        <v>242</v>
      </c>
      <c r="B14" s="247" t="s">
        <v>183</v>
      </c>
      <c r="C14" s="248">
        <v>80</v>
      </c>
      <c r="D14" s="248" t="s">
        <v>1</v>
      </c>
      <c r="E14" s="239" t="s">
        <v>6</v>
      </c>
      <c r="F14" s="263"/>
      <c r="G14" s="265">
        <f>F14*C14</f>
        <v>0</v>
      </c>
      <c r="I14" s="156"/>
    </row>
    <row r="15" spans="1:9" ht="14.25">
      <c r="A15" s="246" t="s">
        <v>243</v>
      </c>
      <c r="B15" s="247" t="s">
        <v>184</v>
      </c>
      <c r="C15" s="248">
        <v>80</v>
      </c>
      <c r="D15" s="248" t="s">
        <v>1</v>
      </c>
      <c r="E15" s="239" t="s">
        <v>6</v>
      </c>
      <c r="F15" s="263"/>
      <c r="G15" s="265">
        <f>F15*C15</f>
        <v>0</v>
      </c>
      <c r="I15" s="156"/>
    </row>
    <row r="16" spans="1:9" ht="14.25">
      <c r="A16" s="246" t="s">
        <v>244</v>
      </c>
      <c r="B16" s="247" t="s">
        <v>290</v>
      </c>
      <c r="C16" s="248">
        <v>20</v>
      </c>
      <c r="D16" s="248" t="s">
        <v>1</v>
      </c>
      <c r="E16" s="239" t="s">
        <v>6</v>
      </c>
      <c r="F16" s="263"/>
      <c r="G16" s="265">
        <f aca="true" t="shared" si="0" ref="G16:G38">F16*C16</f>
        <v>0</v>
      </c>
      <c r="I16" s="156"/>
    </row>
    <row r="17" spans="1:9" ht="14.25">
      <c r="A17" s="246" t="s">
        <v>245</v>
      </c>
      <c r="B17" s="247" t="s">
        <v>185</v>
      </c>
      <c r="C17" s="248">
        <v>1</v>
      </c>
      <c r="D17" s="248" t="s">
        <v>11</v>
      </c>
      <c r="E17" s="239" t="s">
        <v>6</v>
      </c>
      <c r="F17" s="263"/>
      <c r="G17" s="265">
        <f t="shared" si="0"/>
        <v>0</v>
      </c>
      <c r="I17" s="156"/>
    </row>
    <row r="18" spans="1:9" ht="14.25">
      <c r="A18" s="246" t="s">
        <v>246</v>
      </c>
      <c r="B18" s="247" t="s">
        <v>186</v>
      </c>
      <c r="C18" s="248">
        <v>80</v>
      </c>
      <c r="D18" s="248" t="s">
        <v>93</v>
      </c>
      <c r="E18" s="239" t="s">
        <v>6</v>
      </c>
      <c r="F18" s="263"/>
      <c r="G18" s="265">
        <f t="shared" si="0"/>
        <v>0</v>
      </c>
      <c r="I18" s="156"/>
    </row>
    <row r="19" spans="1:9" ht="14.25">
      <c r="A19" s="246" t="s">
        <v>247</v>
      </c>
      <c r="B19" s="247" t="s">
        <v>187</v>
      </c>
      <c r="C19" s="248">
        <v>80</v>
      </c>
      <c r="D19" s="248" t="s">
        <v>93</v>
      </c>
      <c r="E19" s="239" t="s">
        <v>6</v>
      </c>
      <c r="F19" s="263"/>
      <c r="G19" s="265">
        <f t="shared" si="0"/>
        <v>0</v>
      </c>
      <c r="I19" s="156"/>
    </row>
    <row r="20" spans="1:7" ht="15">
      <c r="A20" s="249" t="str">
        <f>A13</f>
        <v>03.002.000</v>
      </c>
      <c r="B20" s="243" t="s">
        <v>203</v>
      </c>
      <c r="C20" s="242"/>
      <c r="D20" s="243"/>
      <c r="E20" s="239"/>
      <c r="F20" s="240"/>
      <c r="G20" s="266">
        <f>SUM(G14:G19)</f>
        <v>0</v>
      </c>
    </row>
    <row r="21" spans="1:7" ht="15">
      <c r="A21" s="103"/>
      <c r="B21" s="104"/>
      <c r="C21" s="98"/>
      <c r="D21" s="104"/>
      <c r="E21" s="105"/>
      <c r="F21" s="106"/>
      <c r="G21" s="106"/>
    </row>
    <row r="22" spans="1:7" ht="14.25">
      <c r="A22" s="96" t="s">
        <v>248</v>
      </c>
      <c r="B22" s="97" t="s">
        <v>188</v>
      </c>
      <c r="C22" s="110"/>
      <c r="D22" s="97"/>
      <c r="E22" s="105"/>
      <c r="F22" s="106"/>
      <c r="G22" s="106"/>
    </row>
    <row r="23" spans="1:7" ht="14.25">
      <c r="A23" s="235" t="s">
        <v>249</v>
      </c>
      <c r="B23" s="236" t="s">
        <v>377</v>
      </c>
      <c r="C23" s="242">
        <v>1</v>
      </c>
      <c r="D23" s="238" t="s">
        <v>75</v>
      </c>
      <c r="E23" s="239" t="s">
        <v>6</v>
      </c>
      <c r="F23" s="263"/>
      <c r="G23" s="265">
        <f t="shared" si="0"/>
        <v>0</v>
      </c>
    </row>
    <row r="24" spans="1:7" ht="14.25">
      <c r="A24" s="235" t="s">
        <v>250</v>
      </c>
      <c r="B24" s="236" t="s">
        <v>376</v>
      </c>
      <c r="C24" s="242">
        <v>1</v>
      </c>
      <c r="D24" s="238" t="s">
        <v>75</v>
      </c>
      <c r="E24" s="239" t="s">
        <v>6</v>
      </c>
      <c r="F24" s="263"/>
      <c r="G24" s="265">
        <f t="shared" si="0"/>
        <v>0</v>
      </c>
    </row>
    <row r="25" spans="1:7" ht="14.25">
      <c r="A25" s="235" t="s">
        <v>251</v>
      </c>
      <c r="B25" s="236" t="s">
        <v>378</v>
      </c>
      <c r="C25" s="242">
        <v>1</v>
      </c>
      <c r="D25" s="238" t="s">
        <v>75</v>
      </c>
      <c r="E25" s="239" t="s">
        <v>6</v>
      </c>
      <c r="F25" s="263"/>
      <c r="G25" s="265">
        <f t="shared" si="0"/>
        <v>0</v>
      </c>
    </row>
    <row r="26" spans="1:7" ht="14.25">
      <c r="A26" s="235" t="s">
        <v>252</v>
      </c>
      <c r="B26" s="237" t="s">
        <v>267</v>
      </c>
      <c r="C26" s="242">
        <v>2</v>
      </c>
      <c r="D26" s="238" t="s">
        <v>11</v>
      </c>
      <c r="E26" s="239" t="s">
        <v>6</v>
      </c>
      <c r="F26" s="263"/>
      <c r="G26" s="265">
        <f t="shared" si="0"/>
        <v>0</v>
      </c>
    </row>
    <row r="27" spans="1:7" ht="14.25">
      <c r="A27" s="235" t="s">
        <v>253</v>
      </c>
      <c r="B27" s="237" t="s">
        <v>268</v>
      </c>
      <c r="C27" s="242">
        <v>1</v>
      </c>
      <c r="D27" s="238" t="s">
        <v>11</v>
      </c>
      <c r="E27" s="239" t="s">
        <v>6</v>
      </c>
      <c r="F27" s="263"/>
      <c r="G27" s="265">
        <f t="shared" si="0"/>
        <v>0</v>
      </c>
    </row>
    <row r="28" spans="1:7" ht="14.25">
      <c r="A28" s="235" t="s">
        <v>254</v>
      </c>
      <c r="B28" s="237" t="s">
        <v>269</v>
      </c>
      <c r="C28" s="242">
        <v>1</v>
      </c>
      <c r="D28" s="238" t="s">
        <v>11</v>
      </c>
      <c r="E28" s="239" t="s">
        <v>6</v>
      </c>
      <c r="F28" s="263"/>
      <c r="G28" s="265">
        <f t="shared" si="0"/>
        <v>0</v>
      </c>
    </row>
    <row r="29" spans="1:7" ht="14.25">
      <c r="A29" s="235" t="s">
        <v>255</v>
      </c>
      <c r="B29" s="237" t="s">
        <v>270</v>
      </c>
      <c r="C29" s="242">
        <v>2</v>
      </c>
      <c r="D29" s="238" t="s">
        <v>11</v>
      </c>
      <c r="E29" s="239" t="s">
        <v>6</v>
      </c>
      <c r="F29" s="263"/>
      <c r="G29" s="265">
        <f t="shared" si="0"/>
        <v>0</v>
      </c>
    </row>
    <row r="30" spans="1:7" ht="14.25">
      <c r="A30" s="235" t="s">
        <v>256</v>
      </c>
      <c r="B30" s="237" t="s">
        <v>271</v>
      </c>
      <c r="C30" s="242">
        <v>2</v>
      </c>
      <c r="D30" s="238" t="s">
        <v>11</v>
      </c>
      <c r="E30" s="239" t="s">
        <v>6</v>
      </c>
      <c r="F30" s="263"/>
      <c r="G30" s="265">
        <f t="shared" si="0"/>
        <v>0</v>
      </c>
    </row>
    <row r="31" spans="1:7" ht="14.25">
      <c r="A31" s="235" t="s">
        <v>379</v>
      </c>
      <c r="B31" s="237" t="s">
        <v>272</v>
      </c>
      <c r="C31" s="242">
        <v>1</v>
      </c>
      <c r="D31" s="238" t="s">
        <v>11</v>
      </c>
      <c r="E31" s="239" t="s">
        <v>6</v>
      </c>
      <c r="F31" s="263"/>
      <c r="G31" s="265">
        <f t="shared" si="0"/>
        <v>0</v>
      </c>
    </row>
    <row r="32" spans="1:7" ht="14.25">
      <c r="A32" s="235" t="s">
        <v>257</v>
      </c>
      <c r="B32" s="237" t="s">
        <v>445</v>
      </c>
      <c r="C32" s="242">
        <v>1</v>
      </c>
      <c r="D32" s="238" t="s">
        <v>11</v>
      </c>
      <c r="E32" s="239" t="s">
        <v>6</v>
      </c>
      <c r="F32" s="263"/>
      <c r="G32" s="265">
        <f t="shared" si="0"/>
        <v>0</v>
      </c>
    </row>
    <row r="33" spans="1:9" ht="14.25">
      <c r="A33" s="235" t="s">
        <v>258</v>
      </c>
      <c r="B33" s="241" t="s">
        <v>189</v>
      </c>
      <c r="C33" s="242">
        <v>1</v>
      </c>
      <c r="D33" s="238" t="s">
        <v>11</v>
      </c>
      <c r="E33" s="239" t="s">
        <v>6</v>
      </c>
      <c r="F33" s="263"/>
      <c r="G33" s="265">
        <f t="shared" si="0"/>
        <v>0</v>
      </c>
      <c r="I33" s="156"/>
    </row>
    <row r="34" spans="1:9" ht="14.25">
      <c r="A34" s="235" t="s">
        <v>259</v>
      </c>
      <c r="B34" s="241" t="s">
        <v>190</v>
      </c>
      <c r="C34" s="242">
        <v>1</v>
      </c>
      <c r="D34" s="238" t="s">
        <v>11</v>
      </c>
      <c r="E34" s="239" t="s">
        <v>6</v>
      </c>
      <c r="F34" s="263"/>
      <c r="G34" s="265">
        <f t="shared" si="0"/>
        <v>0</v>
      </c>
      <c r="I34" s="156"/>
    </row>
    <row r="35" spans="1:9" ht="14.25">
      <c r="A35" s="235" t="s">
        <v>260</v>
      </c>
      <c r="B35" s="243" t="s">
        <v>200</v>
      </c>
      <c r="C35" s="242">
        <v>1</v>
      </c>
      <c r="D35" s="238" t="s">
        <v>11</v>
      </c>
      <c r="E35" s="239" t="s">
        <v>6</v>
      </c>
      <c r="F35" s="263"/>
      <c r="G35" s="265">
        <f t="shared" si="0"/>
        <v>0</v>
      </c>
      <c r="I35" s="156"/>
    </row>
    <row r="36" spans="1:9" ht="47.25" customHeight="1">
      <c r="A36" s="235" t="s">
        <v>380</v>
      </c>
      <c r="B36" s="244" t="s">
        <v>155</v>
      </c>
      <c r="C36" s="242">
        <v>1</v>
      </c>
      <c r="D36" s="238" t="s">
        <v>11</v>
      </c>
      <c r="E36" s="239" t="s">
        <v>6</v>
      </c>
      <c r="F36" s="263"/>
      <c r="G36" s="265">
        <f t="shared" si="0"/>
        <v>0</v>
      </c>
      <c r="I36" s="156"/>
    </row>
    <row r="37" spans="1:9" ht="14.25">
      <c r="A37" s="235" t="s">
        <v>381</v>
      </c>
      <c r="B37" s="245" t="s">
        <v>130</v>
      </c>
      <c r="C37" s="242">
        <v>1</v>
      </c>
      <c r="D37" s="238" t="s">
        <v>11</v>
      </c>
      <c r="E37" s="239" t="s">
        <v>6</v>
      </c>
      <c r="F37" s="263"/>
      <c r="G37" s="265">
        <f t="shared" si="0"/>
        <v>0</v>
      </c>
      <c r="I37" s="156"/>
    </row>
    <row r="38" spans="1:9" ht="14.25">
      <c r="A38" s="235" t="s">
        <v>444</v>
      </c>
      <c r="B38" s="245" t="s">
        <v>131</v>
      </c>
      <c r="C38" s="242">
        <v>1</v>
      </c>
      <c r="D38" s="238" t="s">
        <v>11</v>
      </c>
      <c r="E38" s="239" t="s">
        <v>6</v>
      </c>
      <c r="F38" s="263"/>
      <c r="G38" s="265">
        <f t="shared" si="0"/>
        <v>0</v>
      </c>
      <c r="I38" s="156"/>
    </row>
    <row r="39" spans="1:4" ht="14.25">
      <c r="A39" s="107"/>
      <c r="B39" s="11"/>
      <c r="C39" s="111"/>
      <c r="D39" s="112"/>
    </row>
    <row r="40" spans="1:7" ht="14.25">
      <c r="A40" s="96" t="str">
        <f>A22</f>
        <v>03.003.000</v>
      </c>
      <c r="B40" s="113" t="s">
        <v>283</v>
      </c>
      <c r="C40" s="110"/>
      <c r="D40" s="97"/>
      <c r="G40" s="305">
        <f>SUM(G23:G38)</f>
        <v>0</v>
      </c>
    </row>
    <row r="41" spans="1:7" ht="14.25">
      <c r="A41" s="96"/>
      <c r="B41" s="113"/>
      <c r="C41" s="110"/>
      <c r="D41" s="97"/>
      <c r="G41" s="305"/>
    </row>
    <row r="42" spans="1:7" ht="14.25">
      <c r="A42" s="11"/>
      <c r="B42" s="11"/>
      <c r="C42" s="111"/>
      <c r="D42" s="115"/>
      <c r="E42" s="116"/>
      <c r="F42" s="117"/>
      <c r="G42" s="306"/>
    </row>
    <row r="43" spans="1:7" ht="14.25">
      <c r="A43" s="96" t="s">
        <v>239</v>
      </c>
      <c r="B43" s="97" t="s">
        <v>276</v>
      </c>
      <c r="C43" s="118"/>
      <c r="D43" s="119"/>
      <c r="E43" s="114"/>
      <c r="F43" s="120"/>
      <c r="G43" s="307">
        <f>G11</f>
        <v>0</v>
      </c>
    </row>
    <row r="44" spans="1:7" ht="14.25">
      <c r="A44" s="122"/>
      <c r="B44" s="122"/>
      <c r="C44" s="118"/>
      <c r="D44" s="119"/>
      <c r="E44" s="114"/>
      <c r="F44" s="120"/>
      <c r="G44" s="307"/>
    </row>
    <row r="45" spans="1:7" ht="14.25">
      <c r="A45" s="96" t="s">
        <v>242</v>
      </c>
      <c r="B45" s="163" t="s">
        <v>282</v>
      </c>
      <c r="C45" s="118"/>
      <c r="D45" s="119"/>
      <c r="E45" s="114"/>
      <c r="F45" s="120"/>
      <c r="G45" s="307">
        <f>G20</f>
        <v>0</v>
      </c>
    </row>
    <row r="46" spans="1:7" ht="14.25">
      <c r="A46" s="122"/>
      <c r="B46" s="122"/>
      <c r="C46" s="118"/>
      <c r="D46" s="119"/>
      <c r="E46" s="114"/>
      <c r="F46" s="120"/>
      <c r="G46" s="160"/>
    </row>
    <row r="47" spans="1:7" ht="14.25">
      <c r="A47" s="96" t="s">
        <v>248</v>
      </c>
      <c r="B47" s="97" t="s">
        <v>76</v>
      </c>
      <c r="C47" s="118"/>
      <c r="D47" s="119"/>
      <c r="E47" s="114"/>
      <c r="F47" s="121"/>
      <c r="G47" s="307">
        <f>G40</f>
        <v>0</v>
      </c>
    </row>
    <row r="48" spans="1:7" ht="15" thickBot="1">
      <c r="A48" s="123"/>
      <c r="B48" s="123"/>
      <c r="C48" s="124"/>
      <c r="D48" s="125"/>
      <c r="E48" s="126"/>
      <c r="F48" s="127"/>
      <c r="G48" s="308"/>
    </row>
    <row r="49" spans="1:7" ht="15" thickTop="1">
      <c r="A49" s="11"/>
      <c r="B49" s="11"/>
      <c r="C49" s="111"/>
      <c r="D49" s="115"/>
      <c r="E49" s="116"/>
      <c r="F49" s="121"/>
      <c r="G49" s="307"/>
    </row>
    <row r="50" spans="1:9" ht="14.25">
      <c r="A50" s="96" t="s">
        <v>59</v>
      </c>
      <c r="B50" s="122" t="s">
        <v>153</v>
      </c>
      <c r="C50" s="118"/>
      <c r="D50" s="119"/>
      <c r="E50" s="114"/>
      <c r="F50" s="121"/>
      <c r="G50" s="307">
        <f>SUM(G43:G47)</f>
        <v>0</v>
      </c>
      <c r="I50" s="160"/>
    </row>
    <row r="51" spans="1:7" ht="14.25">
      <c r="A51" s="1"/>
      <c r="B51" s="1"/>
      <c r="E51" s="1"/>
      <c r="F51" s="1"/>
      <c r="G51" s="309"/>
    </row>
    <row r="52" spans="1:7" ht="142.5">
      <c r="A52" s="1"/>
      <c r="B52" s="24" t="s">
        <v>154</v>
      </c>
      <c r="C52" s="12"/>
      <c r="D52" s="12"/>
      <c r="E52" s="12"/>
      <c r="F52" s="12"/>
      <c r="G52" s="128"/>
    </row>
  </sheetData>
  <sheetProtection/>
  <printOptions horizontalCentered="1"/>
  <pageMargins left="0.5511811023622047" right="0.5511811023622047" top="0.3937007874015748" bottom="0.5905511811023623" header="0.1968503937007874" footer="0.1968503937007874"/>
  <pageSetup horizontalDpi="1200" verticalDpi="1200" orientation="landscape" paperSize="9" r:id="rId1"/>
  <headerFooter alignWithMargins="0">
    <oddFooter>&amp;CStránka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view="pageBreakPreview" zoomScaleNormal="85" zoomScaleSheetLayoutView="100" zoomScalePageLayoutView="0" workbookViewId="0" topLeftCell="A1">
      <selection activeCell="G26" sqref="G26"/>
    </sheetView>
  </sheetViews>
  <sheetFormatPr defaultColWidth="9.140625" defaultRowHeight="12.75"/>
  <cols>
    <col min="1" max="1" width="13.57421875" style="133" customWidth="1"/>
    <col min="2" max="2" width="67.140625" style="133" customWidth="1"/>
    <col min="3" max="3" width="7.7109375" style="134" customWidth="1"/>
    <col min="4" max="4" width="5.7109375" style="135" customWidth="1"/>
    <col min="5" max="5" width="10.00390625" style="131" customWidth="1"/>
    <col min="6" max="6" width="16.57421875" style="132" customWidth="1"/>
    <col min="7" max="7" width="16.28125" style="132" customWidth="1"/>
    <col min="8" max="8" width="9.140625" style="5" customWidth="1"/>
    <col min="9" max="9" width="15.00390625" style="5" bestFit="1" customWidth="1"/>
    <col min="10" max="16384" width="9.140625" style="5" customWidth="1"/>
  </cols>
  <sheetData>
    <row r="1" spans="1:7" ht="14.25">
      <c r="A1" s="267" t="str">
        <f>"Nabídka - "&amp;B6</f>
        <v>Nabídka - Stavební část</v>
      </c>
      <c r="B1" s="268"/>
      <c r="C1" s="269"/>
      <c r="D1" s="270"/>
      <c r="E1" s="271"/>
      <c r="F1" s="272"/>
      <c r="G1" s="273"/>
    </row>
    <row r="2" spans="1:7" ht="15">
      <c r="A2" s="274" t="str">
        <f>Rekapitulace!A3</f>
        <v>Rekonstrukce kotelny</v>
      </c>
      <c r="B2" s="267"/>
      <c r="C2" s="269"/>
      <c r="D2" s="275"/>
      <c r="E2" s="271"/>
      <c r="F2" s="272"/>
      <c r="G2" s="272"/>
    </row>
    <row r="3" spans="1:7" ht="14.25">
      <c r="A3" s="276"/>
      <c r="B3" s="276"/>
      <c r="C3" s="277"/>
      <c r="D3" s="278"/>
      <c r="E3" s="279"/>
      <c r="F3" s="280"/>
      <c r="G3" s="280"/>
    </row>
    <row r="4" spans="1:7" ht="15">
      <c r="A4" s="281"/>
      <c r="B4" s="267"/>
      <c r="C4" s="269"/>
      <c r="D4" s="275"/>
      <c r="E4" s="282"/>
      <c r="F4" s="283"/>
      <c r="G4" s="283"/>
    </row>
    <row r="5" spans="1:7" s="94" customFormat="1" ht="14.25">
      <c r="A5" s="284" t="s">
        <v>2</v>
      </c>
      <c r="B5" s="284" t="s">
        <v>3</v>
      </c>
      <c r="C5" s="285" t="s">
        <v>4</v>
      </c>
      <c r="D5" s="286" t="s">
        <v>5</v>
      </c>
      <c r="E5" s="287" t="s">
        <v>6</v>
      </c>
      <c r="F5" s="288" t="s">
        <v>10</v>
      </c>
      <c r="G5" s="288" t="s">
        <v>7</v>
      </c>
    </row>
    <row r="6" spans="1:7" s="101" customFormat="1" ht="14.25">
      <c r="A6" s="289" t="s">
        <v>60</v>
      </c>
      <c r="B6" s="143" t="s">
        <v>202</v>
      </c>
      <c r="C6" s="290"/>
      <c r="D6" s="275"/>
      <c r="E6" s="142"/>
      <c r="F6" s="146"/>
      <c r="G6" s="146"/>
    </row>
    <row r="7" spans="1:7" s="101" customFormat="1" ht="14.25">
      <c r="A7" s="289" t="s">
        <v>176</v>
      </c>
      <c r="B7" s="143"/>
      <c r="C7" s="290"/>
      <c r="D7" s="275"/>
      <c r="E7" s="142"/>
      <c r="F7" s="146"/>
      <c r="G7" s="146"/>
    </row>
    <row r="8" spans="1:10" s="1" customFormat="1" ht="28.5">
      <c r="A8" s="291" t="s">
        <v>177</v>
      </c>
      <c r="B8" s="174" t="s">
        <v>211</v>
      </c>
      <c r="C8" s="256">
        <v>7</v>
      </c>
      <c r="D8" s="252" t="s">
        <v>75</v>
      </c>
      <c r="E8" s="171" t="s">
        <v>6</v>
      </c>
      <c r="F8" s="258"/>
      <c r="G8" s="259">
        <f aca="true" t="shared" si="0" ref="G8:G20">+F8*C8</f>
        <v>0</v>
      </c>
      <c r="I8" s="5"/>
      <c r="J8" s="102"/>
    </row>
    <row r="9" spans="1:10" s="1" customFormat="1" ht="14.25">
      <c r="A9" s="291" t="s">
        <v>178</v>
      </c>
      <c r="B9" s="174" t="s">
        <v>217</v>
      </c>
      <c r="C9" s="256">
        <v>1</v>
      </c>
      <c r="D9" s="252" t="s">
        <v>75</v>
      </c>
      <c r="E9" s="171" t="s">
        <v>6</v>
      </c>
      <c r="F9" s="258"/>
      <c r="G9" s="259">
        <f t="shared" si="0"/>
        <v>0</v>
      </c>
      <c r="I9" s="5"/>
      <c r="J9" s="102"/>
    </row>
    <row r="10" spans="1:10" s="1" customFormat="1" ht="28.5">
      <c r="A10" s="291" t="s">
        <v>179</v>
      </c>
      <c r="B10" s="174" t="s">
        <v>212</v>
      </c>
      <c r="C10" s="256">
        <v>1</v>
      </c>
      <c r="D10" s="252" t="s">
        <v>216</v>
      </c>
      <c r="E10" s="171" t="s">
        <v>6</v>
      </c>
      <c r="F10" s="258"/>
      <c r="G10" s="259">
        <f t="shared" si="0"/>
        <v>0</v>
      </c>
      <c r="I10" s="5"/>
      <c r="J10" s="102"/>
    </row>
    <row r="11" spans="1:10" s="1" customFormat="1" ht="14.25">
      <c r="A11" s="291" t="s">
        <v>180</v>
      </c>
      <c r="B11" s="174" t="s">
        <v>418</v>
      </c>
      <c r="C11" s="256">
        <v>1</v>
      </c>
      <c r="D11" s="252" t="s">
        <v>11</v>
      </c>
      <c r="E11" s="171" t="s">
        <v>6</v>
      </c>
      <c r="F11" s="258"/>
      <c r="G11" s="259">
        <f>C11*F11</f>
        <v>0</v>
      </c>
      <c r="I11" s="5"/>
      <c r="J11" s="102"/>
    </row>
    <row r="12" spans="1:10" ht="14.25">
      <c r="A12" s="291" t="s">
        <v>181</v>
      </c>
      <c r="B12" s="174" t="s">
        <v>213</v>
      </c>
      <c r="C12" s="256">
        <v>1</v>
      </c>
      <c r="D12" s="252" t="s">
        <v>75</v>
      </c>
      <c r="E12" s="171" t="s">
        <v>6</v>
      </c>
      <c r="F12" s="258"/>
      <c r="G12" s="259">
        <f t="shared" si="0"/>
        <v>0</v>
      </c>
      <c r="J12" s="102"/>
    </row>
    <row r="13" spans="1:10" s="101" customFormat="1" ht="14.25">
      <c r="A13" s="291" t="s">
        <v>369</v>
      </c>
      <c r="B13" s="174" t="s">
        <v>214</v>
      </c>
      <c r="C13" s="256">
        <v>1</v>
      </c>
      <c r="D13" s="252" t="s">
        <v>11</v>
      </c>
      <c r="E13" s="171" t="s">
        <v>6</v>
      </c>
      <c r="F13" s="258"/>
      <c r="G13" s="259">
        <f t="shared" si="0"/>
        <v>0</v>
      </c>
      <c r="I13" s="5"/>
      <c r="J13" s="102"/>
    </row>
    <row r="14" spans="1:10" s="1" customFormat="1" ht="14.25">
      <c r="A14" s="291" t="s">
        <v>371</v>
      </c>
      <c r="B14" s="252" t="s">
        <v>215</v>
      </c>
      <c r="C14" s="256">
        <v>1</v>
      </c>
      <c r="D14" s="252" t="s">
        <v>11</v>
      </c>
      <c r="E14" s="171" t="s">
        <v>6</v>
      </c>
      <c r="F14" s="258"/>
      <c r="G14" s="259">
        <f t="shared" si="0"/>
        <v>0</v>
      </c>
      <c r="I14" s="5"/>
      <c r="J14" s="102"/>
    </row>
    <row r="15" spans="1:7" ht="14.25">
      <c r="A15" s="291" t="s">
        <v>372</v>
      </c>
      <c r="B15" s="292" t="s">
        <v>368</v>
      </c>
      <c r="C15" s="256">
        <v>1</v>
      </c>
      <c r="D15" s="252" t="s">
        <v>11</v>
      </c>
      <c r="E15" s="171" t="s">
        <v>6</v>
      </c>
      <c r="F15" s="258"/>
      <c r="G15" s="259">
        <f>+F15*C15</f>
        <v>0</v>
      </c>
    </row>
    <row r="16" spans="1:7" ht="14.25">
      <c r="A16" s="291" t="s">
        <v>373</v>
      </c>
      <c r="B16" s="292" t="s">
        <v>370</v>
      </c>
      <c r="C16" s="256">
        <v>1</v>
      </c>
      <c r="D16" s="252" t="s">
        <v>11</v>
      </c>
      <c r="E16" s="171" t="s">
        <v>6</v>
      </c>
      <c r="F16" s="258"/>
      <c r="G16" s="259">
        <f t="shared" si="0"/>
        <v>0</v>
      </c>
    </row>
    <row r="17" spans="1:7" ht="14.25">
      <c r="A17" s="291" t="s">
        <v>386</v>
      </c>
      <c r="B17" s="292" t="s">
        <v>374</v>
      </c>
      <c r="C17" s="256">
        <v>1</v>
      </c>
      <c r="D17" s="252" t="s">
        <v>11</v>
      </c>
      <c r="E17" s="171" t="s">
        <v>6</v>
      </c>
      <c r="F17" s="258"/>
      <c r="G17" s="259">
        <f t="shared" si="0"/>
        <v>0</v>
      </c>
    </row>
    <row r="18" spans="1:7" ht="14.25">
      <c r="A18" s="291" t="s">
        <v>387</v>
      </c>
      <c r="B18" s="292" t="s">
        <v>388</v>
      </c>
      <c r="C18" s="256">
        <v>1</v>
      </c>
      <c r="D18" s="252" t="s">
        <v>11</v>
      </c>
      <c r="E18" s="171" t="s">
        <v>6</v>
      </c>
      <c r="F18" s="258"/>
      <c r="G18" s="259">
        <f t="shared" si="0"/>
        <v>0</v>
      </c>
    </row>
    <row r="19" spans="1:7" ht="14.25">
      <c r="A19" s="291" t="s">
        <v>390</v>
      </c>
      <c r="B19" s="292" t="s">
        <v>389</v>
      </c>
      <c r="C19" s="256">
        <v>1</v>
      </c>
      <c r="D19" s="252" t="s">
        <v>11</v>
      </c>
      <c r="E19" s="171" t="s">
        <v>6</v>
      </c>
      <c r="F19" s="258"/>
      <c r="G19" s="259">
        <f t="shared" si="0"/>
        <v>0</v>
      </c>
    </row>
    <row r="20" spans="1:7" ht="14.25">
      <c r="A20" s="291" t="s">
        <v>419</v>
      </c>
      <c r="B20" s="292" t="s">
        <v>375</v>
      </c>
      <c r="C20" s="256">
        <v>1</v>
      </c>
      <c r="D20" s="252" t="s">
        <v>11</v>
      </c>
      <c r="E20" s="171" t="s">
        <v>6</v>
      </c>
      <c r="F20" s="258"/>
      <c r="G20" s="259">
        <f t="shared" si="0"/>
        <v>0</v>
      </c>
    </row>
    <row r="21" spans="1:7" ht="14.25">
      <c r="A21" s="293" t="s">
        <v>176</v>
      </c>
      <c r="B21" s="294" t="s">
        <v>202</v>
      </c>
      <c r="C21" s="295"/>
      <c r="D21" s="296"/>
      <c r="E21" s="293"/>
      <c r="F21" s="297"/>
      <c r="G21" s="298">
        <f>+SUM(G8:G20)</f>
        <v>0</v>
      </c>
    </row>
    <row r="22" spans="1:7" ht="14.25">
      <c r="A22" s="143"/>
      <c r="B22" s="143"/>
      <c r="C22" s="299"/>
      <c r="D22" s="145"/>
      <c r="E22" s="289"/>
      <c r="F22" s="300"/>
      <c r="G22" s="144"/>
    </row>
    <row r="23" spans="1:7" ht="14.25">
      <c r="A23" s="267"/>
      <c r="B23" s="267"/>
      <c r="C23" s="290"/>
      <c r="D23" s="275"/>
      <c r="E23" s="271"/>
      <c r="F23" s="144"/>
      <c r="G23" s="144"/>
    </row>
    <row r="24" spans="1:9" ht="15">
      <c r="A24" s="289" t="s">
        <v>60</v>
      </c>
      <c r="B24" s="143" t="s">
        <v>153</v>
      </c>
      <c r="C24" s="299"/>
      <c r="D24" s="145"/>
      <c r="E24" s="289"/>
      <c r="F24" s="144"/>
      <c r="G24" s="304">
        <f>+G21</f>
        <v>0</v>
      </c>
      <c r="I24" s="158"/>
    </row>
    <row r="25" spans="1:7" ht="14.25">
      <c r="A25" s="267"/>
      <c r="B25" s="267"/>
      <c r="C25" s="269"/>
      <c r="D25" s="275"/>
      <c r="E25" s="267"/>
      <c r="F25" s="267"/>
      <c r="G25" s="267"/>
    </row>
    <row r="26" spans="1:7" ht="114">
      <c r="A26" s="267"/>
      <c r="B26" s="40" t="s">
        <v>154</v>
      </c>
      <c r="C26" s="301"/>
      <c r="D26" s="302"/>
      <c r="E26" s="303"/>
      <c r="F26" s="303"/>
      <c r="G26" s="267"/>
    </row>
  </sheetData>
  <sheetProtection/>
  <protectedRanges>
    <protectedRange password="CC3E" sqref="F8:F20" name="Oblast1"/>
  </protectedRanges>
  <printOptions horizontalCentered="1"/>
  <pageMargins left="0.5511811023622047" right="0.5511811023622047" top="0.3937007874015748" bottom="0.5905511811023623" header="0.1968503937007874" footer="0.1968503937007874"/>
  <pageSetup horizontalDpi="1200" verticalDpi="1200" orientation="landscape" paperSize="9" r:id="rId1"/>
  <headerFooter alignWithMargins="0">
    <oddFooter>&amp;CStránka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G16"/>
  <sheetViews>
    <sheetView tabSelected="1" zoomScalePageLayoutView="0" workbookViewId="0" topLeftCell="A1">
      <selection activeCell="G24" sqref="G24"/>
    </sheetView>
  </sheetViews>
  <sheetFormatPr defaultColWidth="9.140625" defaultRowHeight="12.75"/>
  <cols>
    <col min="1" max="1" width="13.140625" style="0" customWidth="1"/>
    <col min="2" max="2" width="42.57421875" style="0" customWidth="1"/>
    <col min="3" max="3" width="8.140625" style="0" customWidth="1"/>
    <col min="4" max="4" width="5.421875" style="0" customWidth="1"/>
    <col min="6" max="6" width="14.140625" style="0" customWidth="1"/>
    <col min="7" max="7" width="14.7109375" style="0" customWidth="1"/>
  </cols>
  <sheetData>
    <row r="1" spans="1:7" ht="14.25">
      <c r="A1" s="25" t="str">
        <f>"Nabídka - "&amp;B6</f>
        <v>Nabídka - Vzduchotechnika</v>
      </c>
      <c r="B1" s="136"/>
      <c r="C1" s="25"/>
      <c r="D1" s="26"/>
      <c r="E1" s="27"/>
      <c r="F1" s="28"/>
      <c r="G1" s="29"/>
    </row>
    <row r="2" spans="1:7" ht="15">
      <c r="A2" s="31" t="str">
        <f>Rekapitulace!A3</f>
        <v>Rekonstrukce kotelny</v>
      </c>
      <c r="B2" s="37"/>
      <c r="C2" s="25"/>
      <c r="D2" s="25"/>
      <c r="E2" s="27"/>
      <c r="F2" s="28"/>
      <c r="G2" s="28"/>
    </row>
    <row r="3" spans="1:7" ht="15">
      <c r="A3" s="31"/>
      <c r="B3" s="37"/>
      <c r="C3" s="25"/>
      <c r="D3" s="25"/>
      <c r="E3" s="27"/>
      <c r="F3" s="28"/>
      <c r="G3" s="28"/>
    </row>
    <row r="4" spans="1:7" ht="14.25">
      <c r="A4" s="41" t="s">
        <v>2</v>
      </c>
      <c r="B4" s="137" t="s">
        <v>3</v>
      </c>
      <c r="C4" s="41" t="s">
        <v>4</v>
      </c>
      <c r="D4" s="41" t="s">
        <v>5</v>
      </c>
      <c r="E4" s="42" t="s">
        <v>6</v>
      </c>
      <c r="F4" s="43" t="s">
        <v>10</v>
      </c>
      <c r="G4" s="43" t="s">
        <v>7</v>
      </c>
    </row>
    <row r="5" spans="1:7" ht="15">
      <c r="A5" s="32"/>
      <c r="B5" s="37"/>
      <c r="C5" s="25"/>
      <c r="D5" s="25"/>
      <c r="E5" s="33"/>
      <c r="F5" s="34"/>
      <c r="G5" s="34"/>
    </row>
    <row r="6" spans="1:7" ht="14.25">
      <c r="A6" s="164" t="s">
        <v>395</v>
      </c>
      <c r="B6" s="56" t="s">
        <v>394</v>
      </c>
      <c r="C6" s="79"/>
      <c r="D6" s="80"/>
      <c r="E6" s="164"/>
      <c r="F6" s="48"/>
      <c r="G6" s="48"/>
    </row>
    <row r="7" spans="1:7" ht="14.25">
      <c r="A7" s="230" t="s">
        <v>396</v>
      </c>
      <c r="B7" s="194" t="s">
        <v>405</v>
      </c>
      <c r="C7" s="218">
        <v>1</v>
      </c>
      <c r="D7" s="220" t="s">
        <v>75</v>
      </c>
      <c r="E7" s="184" t="s">
        <v>6</v>
      </c>
      <c r="F7" s="263"/>
      <c r="G7" s="261">
        <f aca="true" t="shared" si="0" ref="G7:G15">F7*C7</f>
        <v>0</v>
      </c>
    </row>
    <row r="8" spans="1:7" ht="14.25">
      <c r="A8" s="230" t="s">
        <v>397</v>
      </c>
      <c r="B8" s="194" t="s">
        <v>406</v>
      </c>
      <c r="C8" s="218">
        <v>1</v>
      </c>
      <c r="D8" s="220" t="s">
        <v>11</v>
      </c>
      <c r="E8" s="184" t="s">
        <v>6</v>
      </c>
      <c r="F8" s="263"/>
      <c r="G8" s="261">
        <f t="shared" si="0"/>
        <v>0</v>
      </c>
    </row>
    <row r="9" spans="1:7" ht="14.25">
      <c r="A9" s="230" t="s">
        <v>398</v>
      </c>
      <c r="B9" s="194" t="s">
        <v>407</v>
      </c>
      <c r="C9" s="191">
        <v>1</v>
      </c>
      <c r="D9" s="220" t="s">
        <v>11</v>
      </c>
      <c r="E9" s="184" t="s">
        <v>6</v>
      </c>
      <c r="F9" s="263"/>
      <c r="G9" s="261">
        <f t="shared" si="0"/>
        <v>0</v>
      </c>
    </row>
    <row r="10" spans="1:7" ht="14.25">
      <c r="A10" s="230" t="s">
        <v>399</v>
      </c>
      <c r="B10" s="194" t="s">
        <v>408</v>
      </c>
      <c r="C10" s="218">
        <v>2</v>
      </c>
      <c r="D10" s="220" t="s">
        <v>75</v>
      </c>
      <c r="E10" s="184" t="s">
        <v>6</v>
      </c>
      <c r="F10" s="263"/>
      <c r="G10" s="261">
        <f t="shared" si="0"/>
        <v>0</v>
      </c>
    </row>
    <row r="11" spans="1:7" ht="14.25">
      <c r="A11" s="230" t="s">
        <v>400</v>
      </c>
      <c r="B11" s="194" t="s">
        <v>409</v>
      </c>
      <c r="C11" s="218">
        <v>1</v>
      </c>
      <c r="D11" s="220" t="s">
        <v>75</v>
      </c>
      <c r="E11" s="184" t="s">
        <v>6</v>
      </c>
      <c r="F11" s="263"/>
      <c r="G11" s="261">
        <f t="shared" si="0"/>
        <v>0</v>
      </c>
    </row>
    <row r="12" spans="1:7" ht="14.25">
      <c r="A12" s="230" t="s">
        <v>401</v>
      </c>
      <c r="B12" s="194" t="s">
        <v>410</v>
      </c>
      <c r="C12" s="218">
        <v>1</v>
      </c>
      <c r="D12" s="220" t="s">
        <v>75</v>
      </c>
      <c r="E12" s="184" t="s">
        <v>6</v>
      </c>
      <c r="F12" s="263"/>
      <c r="G12" s="261">
        <f t="shared" si="0"/>
        <v>0</v>
      </c>
    </row>
    <row r="13" spans="1:7" ht="14.25">
      <c r="A13" s="230" t="s">
        <v>402</v>
      </c>
      <c r="B13" s="194" t="s">
        <v>411</v>
      </c>
      <c r="C13" s="218">
        <v>1</v>
      </c>
      <c r="D13" s="220" t="s">
        <v>75</v>
      </c>
      <c r="E13" s="184" t="s">
        <v>6</v>
      </c>
      <c r="F13" s="263"/>
      <c r="G13" s="261">
        <f t="shared" si="0"/>
        <v>0</v>
      </c>
    </row>
    <row r="14" spans="1:7" ht="14.25">
      <c r="A14" s="230" t="s">
        <v>403</v>
      </c>
      <c r="B14" s="194" t="s">
        <v>412</v>
      </c>
      <c r="C14" s="218">
        <v>1</v>
      </c>
      <c r="D14" s="220" t="s">
        <v>75</v>
      </c>
      <c r="E14" s="184" t="s">
        <v>6</v>
      </c>
      <c r="F14" s="263"/>
      <c r="G14" s="261">
        <f t="shared" si="0"/>
        <v>0</v>
      </c>
    </row>
    <row r="15" spans="1:7" ht="14.25">
      <c r="A15" s="230" t="s">
        <v>404</v>
      </c>
      <c r="B15" s="194" t="s">
        <v>413</v>
      </c>
      <c r="C15" s="218">
        <v>1</v>
      </c>
      <c r="D15" s="220" t="s">
        <v>75</v>
      </c>
      <c r="E15" s="184" t="s">
        <v>6</v>
      </c>
      <c r="F15" s="263"/>
      <c r="G15" s="261">
        <f t="shared" si="0"/>
        <v>0</v>
      </c>
    </row>
    <row r="16" spans="1:7" ht="14.25">
      <c r="A16" s="231"/>
      <c r="B16" s="232" t="s">
        <v>9</v>
      </c>
      <c r="C16" s="233"/>
      <c r="D16" s="234"/>
      <c r="E16" s="184"/>
      <c r="F16" s="185"/>
      <c r="G16" s="262">
        <f>SUM(G7:G15)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7"/>
  <sheetViews>
    <sheetView zoomScalePageLayoutView="0" workbookViewId="0" topLeftCell="A1">
      <selection activeCell="D16" sqref="D16"/>
    </sheetView>
  </sheetViews>
  <sheetFormatPr defaultColWidth="9.140625" defaultRowHeight="12.75"/>
  <cols>
    <col min="1" max="1" width="12.8515625" style="0" customWidth="1"/>
    <col min="2" max="2" width="53.7109375" style="0" customWidth="1"/>
    <col min="4" max="4" width="6.140625" style="0" customWidth="1"/>
    <col min="6" max="6" width="14.28125" style="0" customWidth="1"/>
    <col min="7" max="7" width="16.421875" style="0" customWidth="1"/>
  </cols>
  <sheetData>
    <row r="1" spans="1:7" ht="14.25">
      <c r="A1" s="25" t="str">
        <f>"Nabídka - "&amp;B6</f>
        <v>Nabídka - Instalace termostatických ventilů</v>
      </c>
      <c r="B1" s="136"/>
      <c r="C1" s="25"/>
      <c r="D1" s="26"/>
      <c r="E1" s="27"/>
      <c r="F1" s="28"/>
      <c r="G1" s="29"/>
    </row>
    <row r="2" spans="1:7" ht="15">
      <c r="A2" s="31" t="str">
        <f>Rekapitulace!A3</f>
        <v>Rekonstrukce kotelny</v>
      </c>
      <c r="B2" s="37"/>
      <c r="C2" s="25"/>
      <c r="D2" s="25"/>
      <c r="E2" s="27"/>
      <c r="F2" s="28"/>
      <c r="G2" s="28"/>
    </row>
    <row r="3" spans="1:7" ht="15">
      <c r="A3" s="31"/>
      <c r="B3" s="37"/>
      <c r="C3" s="25"/>
      <c r="D3" s="25"/>
      <c r="E3" s="27"/>
      <c r="F3" s="28"/>
      <c r="G3" s="28"/>
    </row>
    <row r="4" spans="1:7" ht="14.25">
      <c r="A4" s="41" t="s">
        <v>2</v>
      </c>
      <c r="B4" s="137" t="s">
        <v>3</v>
      </c>
      <c r="C4" s="41" t="s">
        <v>4</v>
      </c>
      <c r="D4" s="41" t="s">
        <v>5</v>
      </c>
      <c r="E4" s="42" t="s">
        <v>6</v>
      </c>
      <c r="F4" s="43" t="s">
        <v>10</v>
      </c>
      <c r="G4" s="43" t="s">
        <v>7</v>
      </c>
    </row>
    <row r="5" spans="1:7" ht="15">
      <c r="A5" s="32"/>
      <c r="B5" s="37"/>
      <c r="C5" s="25"/>
      <c r="D5" s="25"/>
      <c r="E5" s="33"/>
      <c r="F5" s="34"/>
      <c r="G5" s="34"/>
    </row>
    <row r="6" spans="1:7" ht="14.25">
      <c r="A6" s="165" t="s">
        <v>431</v>
      </c>
      <c r="B6" s="56" t="s">
        <v>432</v>
      </c>
      <c r="C6" s="79"/>
      <c r="D6" s="80"/>
      <c r="E6" s="165"/>
      <c r="F6" s="48"/>
      <c r="G6" s="48"/>
    </row>
    <row r="7" spans="1:7" ht="14.25">
      <c r="A7" s="230" t="s">
        <v>433</v>
      </c>
      <c r="B7" s="194" t="s">
        <v>423</v>
      </c>
      <c r="C7" s="218">
        <v>1</v>
      </c>
      <c r="D7" s="220" t="s">
        <v>11</v>
      </c>
      <c r="E7" s="184" t="s">
        <v>6</v>
      </c>
      <c r="F7" s="263"/>
      <c r="G7" s="261">
        <f>F7*C7</f>
        <v>0</v>
      </c>
    </row>
    <row r="8" spans="1:7" ht="14.25">
      <c r="A8" s="230" t="s">
        <v>434</v>
      </c>
      <c r="B8" s="194" t="s">
        <v>425</v>
      </c>
      <c r="C8" s="218">
        <v>37</v>
      </c>
      <c r="D8" s="220" t="s">
        <v>75</v>
      </c>
      <c r="E8" s="184" t="s">
        <v>6</v>
      </c>
      <c r="F8" s="263"/>
      <c r="G8" s="261">
        <f aca="true" t="shared" si="0" ref="G8:G16">F8*C8</f>
        <v>0</v>
      </c>
    </row>
    <row r="9" spans="1:7" ht="14.25">
      <c r="A9" s="230" t="s">
        <v>435</v>
      </c>
      <c r="B9" s="194" t="s">
        <v>427</v>
      </c>
      <c r="C9" s="191">
        <v>50</v>
      </c>
      <c r="D9" s="220" t="s">
        <v>75</v>
      </c>
      <c r="E9" s="184" t="s">
        <v>6</v>
      </c>
      <c r="F9" s="263"/>
      <c r="G9" s="261">
        <f t="shared" si="0"/>
        <v>0</v>
      </c>
    </row>
    <row r="10" spans="1:7" ht="14.25">
      <c r="A10" s="230" t="s">
        <v>436</v>
      </c>
      <c r="B10" s="194" t="s">
        <v>426</v>
      </c>
      <c r="C10" s="218">
        <v>37</v>
      </c>
      <c r="D10" s="220" t="s">
        <v>75</v>
      </c>
      <c r="E10" s="184" t="s">
        <v>6</v>
      </c>
      <c r="F10" s="263"/>
      <c r="G10" s="261">
        <f t="shared" si="0"/>
        <v>0</v>
      </c>
    </row>
    <row r="11" spans="1:7" ht="14.25">
      <c r="A11" s="230" t="s">
        <v>437</v>
      </c>
      <c r="B11" s="194" t="s">
        <v>428</v>
      </c>
      <c r="C11" s="218">
        <v>50</v>
      </c>
      <c r="D11" s="220" t="s">
        <v>75</v>
      </c>
      <c r="E11" s="184" t="s">
        <v>6</v>
      </c>
      <c r="F11" s="263"/>
      <c r="G11" s="261">
        <f t="shared" si="0"/>
        <v>0</v>
      </c>
    </row>
    <row r="12" spans="1:7" ht="14.25">
      <c r="A12" s="230" t="s">
        <v>438</v>
      </c>
      <c r="B12" s="194" t="s">
        <v>420</v>
      </c>
      <c r="C12" s="218">
        <v>87</v>
      </c>
      <c r="D12" s="220" t="s">
        <v>75</v>
      </c>
      <c r="E12" s="184" t="s">
        <v>6</v>
      </c>
      <c r="F12" s="263"/>
      <c r="G12" s="261">
        <f t="shared" si="0"/>
        <v>0</v>
      </c>
    </row>
    <row r="13" spans="1:7" ht="14.25">
      <c r="A13" s="230" t="s">
        <v>439</v>
      </c>
      <c r="B13" s="194" t="s">
        <v>422</v>
      </c>
      <c r="C13" s="218">
        <v>1</v>
      </c>
      <c r="D13" s="220" t="s">
        <v>11</v>
      </c>
      <c r="E13" s="184" t="s">
        <v>6</v>
      </c>
      <c r="F13" s="263"/>
      <c r="G13" s="261">
        <f t="shared" si="0"/>
        <v>0</v>
      </c>
    </row>
    <row r="14" spans="1:7" ht="14.25">
      <c r="A14" s="230" t="s">
        <v>440</v>
      </c>
      <c r="B14" s="194" t="s">
        <v>421</v>
      </c>
      <c r="C14" s="218">
        <v>1</v>
      </c>
      <c r="D14" s="220" t="s">
        <v>11</v>
      </c>
      <c r="E14" s="184" t="s">
        <v>6</v>
      </c>
      <c r="F14" s="263"/>
      <c r="G14" s="261">
        <f>F14*C14</f>
        <v>0</v>
      </c>
    </row>
    <row r="15" spans="1:7" ht="14.25">
      <c r="A15" s="230" t="s">
        <v>441</v>
      </c>
      <c r="B15" s="194" t="s">
        <v>424</v>
      </c>
      <c r="C15" s="218">
        <v>1</v>
      </c>
      <c r="D15" s="220" t="s">
        <v>11</v>
      </c>
      <c r="E15" s="184" t="s">
        <v>6</v>
      </c>
      <c r="F15" s="263"/>
      <c r="G15" s="261">
        <f t="shared" si="0"/>
        <v>0</v>
      </c>
    </row>
    <row r="16" spans="1:7" ht="14.25">
      <c r="A16" s="230" t="s">
        <v>442</v>
      </c>
      <c r="B16" s="194" t="s">
        <v>413</v>
      </c>
      <c r="C16" s="218">
        <v>1</v>
      </c>
      <c r="D16" s="220" t="s">
        <v>11</v>
      </c>
      <c r="E16" s="184" t="s">
        <v>6</v>
      </c>
      <c r="F16" s="263"/>
      <c r="G16" s="261">
        <f t="shared" si="0"/>
        <v>0</v>
      </c>
    </row>
    <row r="17" spans="1:7" ht="14.25">
      <c r="A17" s="230"/>
      <c r="B17" s="232" t="s">
        <v>9</v>
      </c>
      <c r="C17" s="233"/>
      <c r="D17" s="234"/>
      <c r="E17" s="184"/>
      <c r="F17" s="185"/>
      <c r="G17" s="262">
        <f>SUM(G7:G16)</f>
        <v>0</v>
      </c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NIERSBERGER Instalace,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Jitka</dc:creator>
  <cp:keywords/>
  <dc:description/>
  <cp:lastModifiedBy>Martin Suchý</cp:lastModifiedBy>
  <cp:lastPrinted>2020-09-29T10:37:02Z</cp:lastPrinted>
  <dcterms:created xsi:type="dcterms:W3CDTF">2002-08-14T09:36:46Z</dcterms:created>
  <dcterms:modified xsi:type="dcterms:W3CDTF">2020-09-29T10:42:31Z</dcterms:modified>
  <cp:category/>
  <cp:version/>
  <cp:contentType/>
  <cp:contentStatus/>
</cp:coreProperties>
</file>