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Pol'!$A$1:$X$324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7" i="1"/>
  <c r="I19" s="1"/>
  <c r="I56"/>
  <c r="I55"/>
  <c r="I54"/>
  <c r="I53"/>
  <c r="I52"/>
  <c r="I51"/>
  <c r="I50"/>
  <c r="I49"/>
  <c r="G41"/>
  <c r="F41"/>
  <c r="G40"/>
  <c r="F40"/>
  <c r="G39"/>
  <c r="F39"/>
  <c r="G314" i="12"/>
  <c r="G9"/>
  <c r="I9"/>
  <c r="I8" s="1"/>
  <c r="K9"/>
  <c r="M9"/>
  <c r="O9"/>
  <c r="Q9"/>
  <c r="Q8" s="1"/>
  <c r="V9"/>
  <c r="G17"/>
  <c r="M17" s="1"/>
  <c r="I17"/>
  <c r="K17"/>
  <c r="K8" s="1"/>
  <c r="O17"/>
  <c r="O8" s="1"/>
  <c r="Q17"/>
  <c r="V17"/>
  <c r="V8" s="1"/>
  <c r="G19"/>
  <c r="I19"/>
  <c r="K19"/>
  <c r="M19"/>
  <c r="O19"/>
  <c r="Q19"/>
  <c r="V19"/>
  <c r="G22"/>
  <c r="M22" s="1"/>
  <c r="I22"/>
  <c r="K22"/>
  <c r="O22"/>
  <c r="Q22"/>
  <c r="V22"/>
  <c r="G24"/>
  <c r="I24"/>
  <c r="K24"/>
  <c r="M24"/>
  <c r="O24"/>
  <c r="Q24"/>
  <c r="V24"/>
  <c r="G32"/>
  <c r="M32" s="1"/>
  <c r="I32"/>
  <c r="K32"/>
  <c r="O32"/>
  <c r="Q32"/>
  <c r="V32"/>
  <c r="G34"/>
  <c r="I34"/>
  <c r="K34"/>
  <c r="M34"/>
  <c r="O34"/>
  <c r="Q34"/>
  <c r="V34"/>
  <c r="G39"/>
  <c r="M39" s="1"/>
  <c r="I39"/>
  <c r="K39"/>
  <c r="O39"/>
  <c r="Q39"/>
  <c r="V39"/>
  <c r="G50"/>
  <c r="I50"/>
  <c r="K50"/>
  <c r="M50"/>
  <c r="O50"/>
  <c r="Q50"/>
  <c r="V50"/>
  <c r="G61"/>
  <c r="M61" s="1"/>
  <c r="I61"/>
  <c r="K61"/>
  <c r="O61"/>
  <c r="Q61"/>
  <c r="V61"/>
  <c r="G71"/>
  <c r="I71"/>
  <c r="K71"/>
  <c r="M71"/>
  <c r="O71"/>
  <c r="Q71"/>
  <c r="V71"/>
  <c r="G74"/>
  <c r="M74" s="1"/>
  <c r="I74"/>
  <c r="K74"/>
  <c r="O74"/>
  <c r="Q74"/>
  <c r="V74"/>
  <c r="G78"/>
  <c r="I78"/>
  <c r="K78"/>
  <c r="M78"/>
  <c r="O78"/>
  <c r="Q78"/>
  <c r="V78"/>
  <c r="G81"/>
  <c r="M81" s="1"/>
  <c r="I81"/>
  <c r="K81"/>
  <c r="O81"/>
  <c r="Q81"/>
  <c r="V81"/>
  <c r="G85"/>
  <c r="I85"/>
  <c r="K85"/>
  <c r="M85"/>
  <c r="O85"/>
  <c r="Q85"/>
  <c r="V85"/>
  <c r="G89"/>
  <c r="M89" s="1"/>
  <c r="I89"/>
  <c r="K89"/>
  <c r="O89"/>
  <c r="Q89"/>
  <c r="V89"/>
  <c r="G93"/>
  <c r="I93"/>
  <c r="K93"/>
  <c r="M93"/>
  <c r="O93"/>
  <c r="Q93"/>
  <c r="V93"/>
  <c r="G97"/>
  <c r="M97" s="1"/>
  <c r="I97"/>
  <c r="K97"/>
  <c r="O97"/>
  <c r="Q97"/>
  <c r="V97"/>
  <c r="G101"/>
  <c r="I101"/>
  <c r="K101"/>
  <c r="M101"/>
  <c r="O101"/>
  <c r="Q101"/>
  <c r="V101"/>
  <c r="G105"/>
  <c r="I105"/>
  <c r="I104" s="1"/>
  <c r="K105"/>
  <c r="M105"/>
  <c r="O105"/>
  <c r="Q105"/>
  <c r="Q104" s="1"/>
  <c r="V105"/>
  <c r="G111"/>
  <c r="M111" s="1"/>
  <c r="I111"/>
  <c r="K111"/>
  <c r="K104" s="1"/>
  <c r="O111"/>
  <c r="O104" s="1"/>
  <c r="Q111"/>
  <c r="V111"/>
  <c r="V104" s="1"/>
  <c r="G117"/>
  <c r="I117"/>
  <c r="K117"/>
  <c r="M117"/>
  <c r="O117"/>
  <c r="Q117"/>
  <c r="V117"/>
  <c r="G121"/>
  <c r="M121" s="1"/>
  <c r="I121"/>
  <c r="K121"/>
  <c r="O121"/>
  <c r="Q121"/>
  <c r="V121"/>
  <c r="G126"/>
  <c r="I126"/>
  <c r="K126"/>
  <c r="M126"/>
  <c r="O126"/>
  <c r="Q126"/>
  <c r="V126"/>
  <c r="G132"/>
  <c r="I132"/>
  <c r="I131" s="1"/>
  <c r="K132"/>
  <c r="M132"/>
  <c r="O132"/>
  <c r="Q132"/>
  <c r="Q131" s="1"/>
  <c r="V132"/>
  <c r="G135"/>
  <c r="M135" s="1"/>
  <c r="I135"/>
  <c r="K135"/>
  <c r="K131" s="1"/>
  <c r="O135"/>
  <c r="O131" s="1"/>
  <c r="Q135"/>
  <c r="V135"/>
  <c r="V131" s="1"/>
  <c r="G139"/>
  <c r="I139"/>
  <c r="K139"/>
  <c r="M139"/>
  <c r="O139"/>
  <c r="Q139"/>
  <c r="V139"/>
  <c r="G143"/>
  <c r="M143" s="1"/>
  <c r="I143"/>
  <c r="K143"/>
  <c r="O143"/>
  <c r="Q143"/>
  <c r="V143"/>
  <c r="G147"/>
  <c r="I147"/>
  <c r="K147"/>
  <c r="M147"/>
  <c r="O147"/>
  <c r="Q147"/>
  <c r="V147"/>
  <c r="G151"/>
  <c r="M151" s="1"/>
  <c r="I151"/>
  <c r="K151"/>
  <c r="O151"/>
  <c r="Q151"/>
  <c r="V151"/>
  <c r="G171"/>
  <c r="I171"/>
  <c r="K171"/>
  <c r="M171"/>
  <c r="O171"/>
  <c r="Q171"/>
  <c r="V171"/>
  <c r="G175"/>
  <c r="M175" s="1"/>
  <c r="I175"/>
  <c r="K175"/>
  <c r="O175"/>
  <c r="Q175"/>
  <c r="V175"/>
  <c r="G178"/>
  <c r="I178"/>
  <c r="K178"/>
  <c r="M178"/>
  <c r="O178"/>
  <c r="Q178"/>
  <c r="V178"/>
  <c r="G183"/>
  <c r="I183"/>
  <c r="I182" s="1"/>
  <c r="K183"/>
  <c r="M183"/>
  <c r="O183"/>
  <c r="Q183"/>
  <c r="Q182" s="1"/>
  <c r="V183"/>
  <c r="G190"/>
  <c r="M190" s="1"/>
  <c r="I190"/>
  <c r="K190"/>
  <c r="K182" s="1"/>
  <c r="O190"/>
  <c r="O182" s="1"/>
  <c r="Q190"/>
  <c r="V190"/>
  <c r="V182" s="1"/>
  <c r="G198"/>
  <c r="I198"/>
  <c r="K198"/>
  <c r="M198"/>
  <c r="O198"/>
  <c r="Q198"/>
  <c r="V198"/>
  <c r="G205"/>
  <c r="M205" s="1"/>
  <c r="I205"/>
  <c r="K205"/>
  <c r="O205"/>
  <c r="Q205"/>
  <c r="V205"/>
  <c r="G208"/>
  <c r="I208"/>
  <c r="K208"/>
  <c r="M208"/>
  <c r="O208"/>
  <c r="Q208"/>
  <c r="V208"/>
  <c r="G211"/>
  <c r="M211" s="1"/>
  <c r="I211"/>
  <c r="K211"/>
  <c r="O211"/>
  <c r="Q211"/>
  <c r="V211"/>
  <c r="G214"/>
  <c r="I214"/>
  <c r="K214"/>
  <c r="M214"/>
  <c r="O214"/>
  <c r="Q214"/>
  <c r="V214"/>
  <c r="G219"/>
  <c r="M219" s="1"/>
  <c r="I219"/>
  <c r="K219"/>
  <c r="O219"/>
  <c r="Q219"/>
  <c r="V219"/>
  <c r="G222"/>
  <c r="I222"/>
  <c r="K222"/>
  <c r="M222"/>
  <c r="O222"/>
  <c r="Q222"/>
  <c r="V222"/>
  <c r="G224"/>
  <c r="M224" s="1"/>
  <c r="I224"/>
  <c r="K224"/>
  <c r="O224"/>
  <c r="Q224"/>
  <c r="V224"/>
  <c r="G226"/>
  <c r="I226"/>
  <c r="K226"/>
  <c r="M226"/>
  <c r="O226"/>
  <c r="Q226"/>
  <c r="V226"/>
  <c r="G228"/>
  <c r="M228" s="1"/>
  <c r="I228"/>
  <c r="K228"/>
  <c r="O228"/>
  <c r="Q228"/>
  <c r="V228"/>
  <c r="G230"/>
  <c r="I230"/>
  <c r="K230"/>
  <c r="M230"/>
  <c r="O230"/>
  <c r="Q230"/>
  <c r="V230"/>
  <c r="G233"/>
  <c r="M233" s="1"/>
  <c r="I233"/>
  <c r="K233"/>
  <c r="O233"/>
  <c r="Q233"/>
  <c r="V233"/>
  <c r="G246"/>
  <c r="I246"/>
  <c r="K246"/>
  <c r="M246"/>
  <c r="O246"/>
  <c r="Q246"/>
  <c r="V246"/>
  <c r="G249"/>
  <c r="M249" s="1"/>
  <c r="I249"/>
  <c r="K249"/>
  <c r="O249"/>
  <c r="Q249"/>
  <c r="V249"/>
  <c r="G252"/>
  <c r="I252"/>
  <c r="K252"/>
  <c r="M252"/>
  <c r="O252"/>
  <c r="Q252"/>
  <c r="V252"/>
  <c r="G255"/>
  <c r="M255" s="1"/>
  <c r="I255"/>
  <c r="K255"/>
  <c r="O255"/>
  <c r="Q255"/>
  <c r="V255"/>
  <c r="G264"/>
  <c r="G263" s="1"/>
  <c r="I264"/>
  <c r="K264"/>
  <c r="K263" s="1"/>
  <c r="O264"/>
  <c r="O263" s="1"/>
  <c r="Q264"/>
  <c r="V264"/>
  <c r="V263" s="1"/>
  <c r="G269"/>
  <c r="I269"/>
  <c r="I263" s="1"/>
  <c r="K269"/>
  <c r="M269"/>
  <c r="O269"/>
  <c r="Q269"/>
  <c r="Q263" s="1"/>
  <c r="V269"/>
  <c r="G274"/>
  <c r="I274"/>
  <c r="I273" s="1"/>
  <c r="K274"/>
  <c r="M274"/>
  <c r="O274"/>
  <c r="Q274"/>
  <c r="Q273" s="1"/>
  <c r="V274"/>
  <c r="G278"/>
  <c r="M278" s="1"/>
  <c r="I278"/>
  <c r="K278"/>
  <c r="K273" s="1"/>
  <c r="O278"/>
  <c r="O273" s="1"/>
  <c r="Q278"/>
  <c r="V278"/>
  <c r="V273" s="1"/>
  <c r="G283"/>
  <c r="G282" s="1"/>
  <c r="I283"/>
  <c r="K283"/>
  <c r="K282" s="1"/>
  <c r="O283"/>
  <c r="O282" s="1"/>
  <c r="Q283"/>
  <c r="V283"/>
  <c r="V282" s="1"/>
  <c r="G287"/>
  <c r="I287"/>
  <c r="I282" s="1"/>
  <c r="K287"/>
  <c r="M287"/>
  <c r="O287"/>
  <c r="Q287"/>
  <c r="Q282" s="1"/>
  <c r="V287"/>
  <c r="G290"/>
  <c r="I290"/>
  <c r="I289" s="1"/>
  <c r="K290"/>
  <c r="M290"/>
  <c r="O290"/>
  <c r="Q290"/>
  <c r="Q289" s="1"/>
  <c r="V290"/>
  <c r="G292"/>
  <c r="M292" s="1"/>
  <c r="I292"/>
  <c r="K292"/>
  <c r="K289" s="1"/>
  <c r="O292"/>
  <c r="O289" s="1"/>
  <c r="Q292"/>
  <c r="V292"/>
  <c r="V289" s="1"/>
  <c r="G295"/>
  <c r="I295"/>
  <c r="K295"/>
  <c r="M295"/>
  <c r="O295"/>
  <c r="Q295"/>
  <c r="V295"/>
  <c r="G297"/>
  <c r="M297" s="1"/>
  <c r="I297"/>
  <c r="K297"/>
  <c r="O297"/>
  <c r="Q297"/>
  <c r="V297"/>
  <c r="G299"/>
  <c r="I299"/>
  <c r="K299"/>
  <c r="M299"/>
  <c r="O299"/>
  <c r="Q299"/>
  <c r="V299"/>
  <c r="G301"/>
  <c r="M301" s="1"/>
  <c r="I301"/>
  <c r="K301"/>
  <c r="O301"/>
  <c r="Q301"/>
  <c r="V301"/>
  <c r="G304"/>
  <c r="I304"/>
  <c r="K304"/>
  <c r="M304"/>
  <c r="O304"/>
  <c r="Q304"/>
  <c r="V304"/>
  <c r="G310"/>
  <c r="K310"/>
  <c r="O310"/>
  <c r="V310"/>
  <c r="G311"/>
  <c r="I311"/>
  <c r="I310" s="1"/>
  <c r="K311"/>
  <c r="M311"/>
  <c r="M310" s="1"/>
  <c r="O311"/>
  <c r="Q311"/>
  <c r="Q310" s="1"/>
  <c r="V311"/>
  <c r="AE314"/>
  <c r="I20" i="1"/>
  <c r="I18"/>
  <c r="I17"/>
  <c r="F42"/>
  <c r="G23" s="1"/>
  <c r="G42"/>
  <c r="G25" s="1"/>
  <c r="A25" s="1"/>
  <c r="H39"/>
  <c r="I39" s="1"/>
  <c r="I42" s="1"/>
  <c r="H41" l="1"/>
  <c r="I41" s="1"/>
  <c r="I16"/>
  <c r="I21" s="1"/>
  <c r="I58"/>
  <c r="J57" s="1"/>
  <c r="H40"/>
  <c r="I40" s="1"/>
  <c r="G26"/>
  <c r="A26"/>
  <c r="A23"/>
  <c r="G28"/>
  <c r="M289" i="12"/>
  <c r="M273"/>
  <c r="M182"/>
  <c r="M104"/>
  <c r="M8"/>
  <c r="M131"/>
  <c r="G289"/>
  <c r="G273"/>
  <c r="G182"/>
  <c r="G131"/>
  <c r="G104"/>
  <c r="G8"/>
  <c r="AF314"/>
  <c r="M283"/>
  <c r="M282" s="1"/>
  <c r="M264"/>
  <c r="M263" s="1"/>
  <c r="H42" i="1"/>
  <c r="J41"/>
  <c r="J39"/>
  <c r="J42" s="1"/>
  <c r="J40"/>
  <c r="J28"/>
  <c r="J26"/>
  <c r="G38"/>
  <c r="F38"/>
  <c r="J23"/>
  <c r="J24"/>
  <c r="J25"/>
  <c r="J27"/>
  <c r="E24"/>
  <c r="E26"/>
  <c r="J50" l="1"/>
  <c r="J52"/>
  <c r="J54"/>
  <c r="J56"/>
  <c r="J49"/>
  <c r="J51"/>
  <c r="J53"/>
  <c r="J55"/>
  <c r="G24"/>
  <c r="A27" s="1"/>
  <c r="A24"/>
  <c r="J58" l="1"/>
  <c r="A29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<sst xmlns="http://schemas.openxmlformats.org/spreadsheetml/2006/main" count="1128" uniqueCount="415">
  <si>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</si>
  <si>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</si>
  <si>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</si>
  <si>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</si>
  <si>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</si>
  <si>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</si>
  <si>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</si>
  <si>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</si>
  <si>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</si>
  <si>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</si>
  <si>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</si>
  <si>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</si>
  <si>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</si>
  <si>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</si>
  <si>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</si>
  <si>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</si>
  <si>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</si>
  <si>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</si>
  <si>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</si>
  <si>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</si>
  <si>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</si>
  <si>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</si>
  <si>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</si>
  <si>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</si>
  <si>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</si>
  <si>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</si>
  <si>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</si>
  <si>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</si>
  <si>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</si>
  <si>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</si>
  <si>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</si>
  <si>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</si>
  <si>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</si>
  <si>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</si>
  <si>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</si>
  <si>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</si>
  <si>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</si>
  <si>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</si>
  <si>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</si>
  <si>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</si>
  <si>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</si>
  <si>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</si>
  <si>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</si>
  <si>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</si>
  <si>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Revitalizace sportovního hřiště ve Vdf, p.č.2849/1</t>
  </si>
  <si>
    <t>SO 01</t>
  </si>
  <si>
    <t>Objekt:</t>
  </si>
  <si>
    <t>Rozpočet:</t>
  </si>
  <si>
    <t>Ing. Jiří Marek</t>
  </si>
  <si>
    <t>00914</t>
  </si>
  <si>
    <t>Město Varnsdorf</t>
  </si>
  <si>
    <t>Nám. E. Beneše 470</t>
  </si>
  <si>
    <t>Varnsdorf</t>
  </si>
  <si>
    <t>40747</t>
  </si>
  <si>
    <t>00261718</t>
  </si>
  <si>
    <t>CZ00261718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</si>
  <si>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</si>
  <si>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</si>
  <si>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</si>
  <si>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</si>
  <si>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</si>
  <si>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</si>
  <si>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</si>
  <si>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</si>
  <si>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</si>
  <si>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</si>
  <si>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</si>
  <si>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</si>
  <si>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</si>
  <si>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</si>
  <si>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</si>
  <si>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</si>
  <si>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</si>
  <si>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</si>
  <si>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</si>
  <si>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799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</si>
  <si>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</si>
  <si>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</si>
  <si>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</si>
  <si>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</si>
  <si>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</si>
  <si>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</si>
  <si>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</si>
  <si>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</si>
  <si>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</si>
  <si>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</si>
  <si>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</si>
  <si>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</si>
  <si>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</si>
  <si>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</si>
  <si>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</si>
  <si>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</si>
  <si>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</si>
  <si>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</si>
  <si>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</si>
  <si>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</si>
  <si>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</si>
  <si>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</si>
  <si>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</si>
  <si>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</si>
  <si>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</si>
  <si>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</si>
  <si>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</si>
  <si>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</si>
  <si>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</si>
  <si>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</si>
  <si>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122201101R00</t>
  </si>
  <si>
    <t>Odkopávky nezapažené v hor. 3 do 100 m3</t>
  </si>
  <si>
    <t>m3</t>
  </si>
  <si>
    <t>RTS 21/ I</t>
  </si>
  <si>
    <t>Práce</t>
  </si>
  <si>
    <t>POL1_</t>
  </si>
  <si>
    <t xml:space="preserve">dle řezu terénem budoucí niveleta = cca původní niveleta terénu : </t>
  </si>
  <si>
    <t>VV</t>
  </si>
  <si>
    <t xml:space="preserve">z toho důvodu uvažováno s odkopem od  stávajícího terénu na ZS= cca 30 cm : </t>
  </si>
  <si>
    <t xml:space="preserve">odtěženíštěrkových ploch ,včetně předpokládaných podkl. vrstev : </t>
  </si>
  <si>
    <t xml:space="preserve">odtěžení vrstvy na zs , od  0,00 na cca -0,30, v celé ploše budoucího hřiště dle koord. situace =288 m2 : </t>
  </si>
  <si>
    <t>288*0,3</t>
  </si>
  <si>
    <t xml:space="preserve">odtěžení vrstvy v místě chodníku v tl. 250 mm, v ploše dle koor. situace = 95 m2 : </t>
  </si>
  <si>
    <t>95*0,25</t>
  </si>
  <si>
    <t>122201109R00</t>
  </si>
  <si>
    <t>Příplatek za lepivost - odkopávky v hor. 3</t>
  </si>
  <si>
    <t>110,15/3</t>
  </si>
  <si>
    <t>131201110R00</t>
  </si>
  <si>
    <t>Hloubení nezapaž. jam hor.3 do 50 m3, STROJNĚ</t>
  </si>
  <si>
    <t xml:space="preserve">vsakovací studna průměru 500 mm, hloubka cca 3m-pod nepropustnou vrstvu jílu- viz koord situace : </t>
  </si>
  <si>
    <t>3,14*0,25*0,25*3</t>
  </si>
  <si>
    <t>131201119R00</t>
  </si>
  <si>
    <t>Příplatek za lepivost - hloubení nezap.jam v hor.3</t>
  </si>
  <si>
    <t>0,588/3</t>
  </si>
  <si>
    <t>132201111R00</t>
  </si>
  <si>
    <t>Hloubení rýh š.do 60 cm v hor.3 do 100 m3, STROJNĚ</t>
  </si>
  <si>
    <t xml:space="preserve">rýhy pro drenáž pod základovou sparou, šíře 30 cm, výšky 24 cm : </t>
  </si>
  <si>
    <t xml:space="preserve">hlavní sběrné péro : </t>
  </si>
  <si>
    <t>1*(24,3+1,8)*0,3*0,24</t>
  </si>
  <si>
    <t xml:space="preserve">drenážní sběrače- 10 ks : </t>
  </si>
  <si>
    <t>2*6,3*0,3*0,24</t>
  </si>
  <si>
    <t>6*5,6*0,3*0,24</t>
  </si>
  <si>
    <t>2*5,3*0,3*0,24</t>
  </si>
  <si>
    <t>132201119R00</t>
  </si>
  <si>
    <t>Přípl.za lepivost,hloubení rýh 60 cm,hor.3,STROJNĚ</t>
  </si>
  <si>
    <t>5,968/3</t>
  </si>
  <si>
    <t>133201101R00</t>
  </si>
  <si>
    <t>Hloubení šachet v hor.3 do 100 m3 el. vrtákem ,průměr160mm</t>
  </si>
  <si>
    <t xml:space="preserve">šachtice pro kruhové základy sloupků průměru 30 cm : </t>
  </si>
  <si>
    <t xml:space="preserve">10-4 ks pro herní prvky-viz výkres základů : </t>
  </si>
  <si>
    <t xml:space="preserve">hloubky 1 m, BEZ bednění vývrtu-zabetonovat ihned po vývrtu s vložením ocelové vymezovací trubky Js 150 : </t>
  </si>
  <si>
    <t>6*3,14*0,15*0,15*1</t>
  </si>
  <si>
    <t>162701105R00</t>
  </si>
  <si>
    <t>Vodorovné přemístění výkopku z hor.1-4 do 10000 m</t>
  </si>
  <si>
    <t>POL1_1</t>
  </si>
  <si>
    <t xml:space="preserve">veškerý výkopek bude oodvezen na nejbližší skládku : </t>
  </si>
  <si>
    <t xml:space="preserve">nejbližší řízená skládka 32 km od staveniště : </t>
  </si>
  <si>
    <t xml:space="preserve">odkopávka : </t>
  </si>
  <si>
    <t>110,15</t>
  </si>
  <si>
    <t xml:space="preserve">rýha : </t>
  </si>
  <si>
    <t>5,968</t>
  </si>
  <si>
    <t xml:space="preserve">vývrty : </t>
  </si>
  <si>
    <t>0,4239</t>
  </si>
  <si>
    <t xml:space="preserve">jáma : </t>
  </si>
  <si>
    <t>0,58875</t>
  </si>
  <si>
    <t>162701109R00</t>
  </si>
  <si>
    <t>Příplatek k vod. přemístění hor.1-4 za další 1 km</t>
  </si>
  <si>
    <t xml:space="preserve">nejbližší řízená skládka 32 km od staveniště, tzn 32-10 = 22 x množství : </t>
  </si>
  <si>
    <t>110,15*22</t>
  </si>
  <si>
    <t>5,968*22</t>
  </si>
  <si>
    <t>0,4239*22</t>
  </si>
  <si>
    <t>0,58875*22</t>
  </si>
  <si>
    <t>162702199R00</t>
  </si>
  <si>
    <t>Poplatek za skládku zeminy</t>
  </si>
  <si>
    <t xml:space="preserve">dodavatel použije cenu z ceníku vybrané skládky, včetně poplatků : </t>
  </si>
  <si>
    <t>167101101R00</t>
  </si>
  <si>
    <t>Nakládání výkopku z hor.1-4 v množství do 100 m3</t>
  </si>
  <si>
    <t xml:space="preserve">nakládání výkopku z vrtání : 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</si>
  <si>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</si>
  <si>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</si>
  <si>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</si>
  <si>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</si>
  <si>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 xml:space="preserve">zásyp vsaku štěrkem : </t>
  </si>
  <si>
    <t>3,14*0,2*0,2*3</t>
  </si>
  <si>
    <t>180401211R00</t>
  </si>
  <si>
    <t>Založení trávníku lučního výsevem v rovině</t>
  </si>
  <si>
    <t>m2</t>
  </si>
  <si>
    <t xml:space="preserve">založení trávníku v rámci zasazených ploch výstavbou-cca 100 m2 : </t>
  </si>
  <si>
    <t>100</t>
  </si>
  <si>
    <t>181201102R00</t>
  </si>
  <si>
    <t>Úprava pláně v násypech v hor. 1-4, se zhutněním</t>
  </si>
  <si>
    <t xml:space="preserve">úprava terénu okolo hrací plochy : </t>
  </si>
  <si>
    <t xml:space="preserve">cca 100 m2 : </t>
  </si>
  <si>
    <t>181301102R00</t>
  </si>
  <si>
    <t>Rozprostření ornice, rovina, tl. 10-15 cm,do 500m2</t>
  </si>
  <si>
    <t xml:space="preserve">rozvoz ornice na vysvahování kolem hrací plochy : </t>
  </si>
  <si>
    <t>184102112R00</t>
  </si>
  <si>
    <t>Výsadba dřevin s balem D do 30 cm, v rovině</t>
  </si>
  <si>
    <t>kus</t>
  </si>
  <si>
    <t xml:space="preserve">přesazení stávající drobné zeleně- viz TZ sadové úpravy : </t>
  </si>
  <si>
    <t xml:space="preserve">cca 5 ks : </t>
  </si>
  <si>
    <t>00572450R</t>
  </si>
  <si>
    <t>Směs travní sadová I.- mírná zátěž PROFI</t>
  </si>
  <si>
    <t>kg</t>
  </si>
  <si>
    <t>SPCM</t>
  </si>
  <si>
    <t>Specifikace</t>
  </si>
  <si>
    <t>POL3_1</t>
  </si>
  <si>
    <t xml:space="preserve">osetí na rozvezenou ornici : </t>
  </si>
  <si>
    <t xml:space="preserve">výměra-viz rozprostření ornice, spotřeba cca 0,05 kg/m2 : </t>
  </si>
  <si>
    <t>100*0,05</t>
  </si>
  <si>
    <t>10364200R</t>
  </si>
  <si>
    <t>Ornice pro pozemkové úpravy</t>
  </si>
  <si>
    <t>POL3_</t>
  </si>
  <si>
    <t xml:space="preserve">rozvoz ornice na vysvahování kolem hrací plochy, v tl. cca 10 cm : </t>
  </si>
  <si>
    <t>100*0,1</t>
  </si>
  <si>
    <t>583418034R</t>
  </si>
  <si>
    <t xml:space="preserve">Kamenivo drcené frakce  16/32 B </t>
  </si>
  <si>
    <t>t</t>
  </si>
  <si>
    <t xml:space="preserve">vsakovací těleso : </t>
  </si>
  <si>
    <t>3,14*0,2*0,2*3*1,7</t>
  </si>
  <si>
    <t>215901101RT5</t>
  </si>
  <si>
    <t>Zhutnění podloží  vibrační deskou, s ručním dorovnáním</t>
  </si>
  <si>
    <t xml:space="preserve">zhutnění základové spáry min. na 45 MPa : </t>
  </si>
  <si>
    <t xml:space="preserve">plocha pod hřištěm : </t>
  </si>
  <si>
    <t>288</t>
  </si>
  <si>
    <t xml:space="preserve">plocha pod dlažbou : </t>
  </si>
  <si>
    <t>95</t>
  </si>
  <si>
    <t>275313611R00</t>
  </si>
  <si>
    <t>Beton základových patek prostý C 16/20</t>
  </si>
  <si>
    <t xml:space="preserve">vybetonování patek(šachet) po osazení sloupků -s vložením  ocelové trubky  Js 150 : </t>
  </si>
  <si>
    <t xml:space="preserve">do kruhové patky pro osazení herních prvků-sloupků -10-4 ks viz výkres základů : </t>
  </si>
  <si>
    <t xml:space="preserve">vylití do nepaženého vývrtu=  x 1,2 : </t>
  </si>
  <si>
    <t>(10-4)*3,14*0,15*0,15*1*1,2</t>
  </si>
  <si>
    <t>-(10-4)*3,14*0,075*0,075*1</t>
  </si>
  <si>
    <t>289970111R00</t>
  </si>
  <si>
    <t>Vrstva geotextilie Geofiltex 300g/m2</t>
  </si>
  <si>
    <t xml:space="preserve">zřízení vrstvy geotextilie, včetně dodávky textilie- viz skladba chodníkového tělesa a hřiště : </t>
  </si>
  <si>
    <t xml:space="preserve">výměra-viz koord. situace : </t>
  </si>
  <si>
    <t>95+288</t>
  </si>
  <si>
    <t>317941121R00</t>
  </si>
  <si>
    <t>Osazení prostupu z ocelových trub do 60 cm</t>
  </si>
  <si>
    <t xml:space="preserve">vložení ocelových rour do vývrtu při betonáži(včetně spodního zaslepení) : </t>
  </si>
  <si>
    <t xml:space="preserve">hloubku osazení a ukotvení upřesní dodavatel dle dodavatele herních prvků- sloupků : </t>
  </si>
  <si>
    <t xml:space="preserve">pro rozpočet uvažováno s kompletní hloubkou= 1m : </t>
  </si>
  <si>
    <t>(10-4)*0,0226</t>
  </si>
  <si>
    <t>14211119R</t>
  </si>
  <si>
    <t>Trubka bezešvá hladká 11353.0  D 152x6,3 mm</t>
  </si>
  <si>
    <t>m</t>
  </si>
  <si>
    <t xml:space="preserve">pro rozpočet uvažováno s kompletní hloubkou= 1m, včetně spodní záslepky a vrchního zapuštěného víčka : </t>
  </si>
  <si>
    <t>(10-4)*1*1,2</t>
  </si>
  <si>
    <t>564761111R00</t>
  </si>
  <si>
    <t>Podklad z kameniva drceného vel.32-63 mm,tl. 20 cm</t>
  </si>
  <si>
    <t xml:space="preserve">spodní stavba herní plochy- viz skladba konstrukce umělé trávy : </t>
  </si>
  <si>
    <t>564801111RT2</t>
  </si>
  <si>
    <t>Podklad ze štěrkodrti po zhutnění tloušťky 3 cm štěrkodrť frakce 2-4 mm</t>
  </si>
  <si>
    <t xml:space="preserve">kamenný prach : </t>
  </si>
  <si>
    <t>564831111RT2</t>
  </si>
  <si>
    <t>Podklad ze štěrkodrti po zhutnění tloušťky 10 cm štěrkodrť frakce 0-32 mm</t>
  </si>
  <si>
    <t xml:space="preserve">drcené kamenivo : </t>
  </si>
  <si>
    <t>564851111RT2</t>
  </si>
  <si>
    <t>Podklad ze štěrkodrti po zhutnění tloušťky 15 cm štěrkodrť frakce 0-32 mm</t>
  </si>
  <si>
    <t xml:space="preserve">podkladní vrstva pod zámkovou dlažbu přístupového chodníku : </t>
  </si>
  <si>
    <t xml:space="preserve">výměra-viz popisky v situaci : </t>
  </si>
  <si>
    <t>589181461R00</t>
  </si>
  <si>
    <t>Kryt sport.ploch,um.trávník,multifunk,Play Comfort</t>
  </si>
  <si>
    <t>včetně zásypu křemičitým pískem.</t>
  </si>
  <si>
    <t xml:space="preserve">vrchní část herní plochy-viz skladba umělé trávy : </t>
  </si>
  <si>
    <t>589181911R00</t>
  </si>
  <si>
    <t>Lajnování sport.ploch vlepením,umělý trávník,š.5cm</t>
  </si>
  <si>
    <t xml:space="preserve">růžová- pro fotbalové hřiště : </t>
  </si>
  <si>
    <t>4*2</t>
  </si>
  <si>
    <t>3*10</t>
  </si>
  <si>
    <t>2*3,14*3</t>
  </si>
  <si>
    <t/>
  </si>
  <si>
    <t xml:space="preserve">modrá- volejbalové hřiště : </t>
  </si>
  <si>
    <t>4*10</t>
  </si>
  <si>
    <t>2*18</t>
  </si>
  <si>
    <t xml:space="preserve">hnědá-tenisové hřuště : </t>
  </si>
  <si>
    <t>4*24</t>
  </si>
  <si>
    <t>2*11</t>
  </si>
  <si>
    <t>2*9</t>
  </si>
  <si>
    <t xml:space="preserve">červená-florbal : </t>
  </si>
  <si>
    <t>2*2*5+2*2*4</t>
  </si>
  <si>
    <t>2*2*2,5+2*2*1</t>
  </si>
  <si>
    <t>2*1,6+2*2*0,4</t>
  </si>
  <si>
    <t>596215021R00</t>
  </si>
  <si>
    <t>Kladení zámkové dlažby tl. 6 cm do drtě tl. 4 cm</t>
  </si>
  <si>
    <t xml:space="preserve"> zámková dlažba přístupového chodníku : </t>
  </si>
  <si>
    <t xml:space="preserve">výměra-viz popisky v koord. situaci : </t>
  </si>
  <si>
    <t>596291111R00</t>
  </si>
  <si>
    <t>Řezání zámkové dlažby tl. 60 mm</t>
  </si>
  <si>
    <t xml:space="preserve">předpoklad cca 25m : </t>
  </si>
  <si>
    <t>25</t>
  </si>
  <si>
    <t>59245020R</t>
  </si>
  <si>
    <t>Dlažba zámková H-PROFIL 20x16,5x6 cm přírodní</t>
  </si>
  <si>
    <t xml:space="preserve"> zámková dlažba přístupového chodníku-typ upřesní investor : </t>
  </si>
  <si>
    <t>95*1,1</t>
  </si>
  <si>
    <t>174203301R00</t>
  </si>
  <si>
    <t>Zásyp rýh pro drény , hl.do 1,10 m</t>
  </si>
  <si>
    <t>1*(24,3+1,8)</t>
  </si>
  <si>
    <t>2*6,3</t>
  </si>
  <si>
    <t>6*5,6</t>
  </si>
  <si>
    <t>2*5,3</t>
  </si>
  <si>
    <t>212971110R00</t>
  </si>
  <si>
    <t>Opláštění trativodů z geotext., do sklonu 1:2,5</t>
  </si>
  <si>
    <t xml:space="preserve">opláštění drenážního potrubí : </t>
  </si>
  <si>
    <t>1*(24,3+1,8)*2*3,14*0,08</t>
  </si>
  <si>
    <t>2*6,3*2*3,14*0,05</t>
  </si>
  <si>
    <t>6*5,6*2*3,14*0,05</t>
  </si>
  <si>
    <t>2*5,3*2*3,14*0,05</t>
  </si>
  <si>
    <t>871318111R00</t>
  </si>
  <si>
    <t>Kladení drenážního potrubí z plastických hmot</t>
  </si>
  <si>
    <t>894432112R00</t>
  </si>
  <si>
    <t>Osazení plastové šachty revizní prům.425 mm, Wavin</t>
  </si>
  <si>
    <t xml:space="preserve">osazení 2 ks revizních šachet na hlavním péru drenáže : </t>
  </si>
  <si>
    <t>895941211R00</t>
  </si>
  <si>
    <t>Zřízení vpusti uliční z dílců typ UV - 50 nízký</t>
  </si>
  <si>
    <t xml:space="preserve">napojení odtokového žlabu na drenážní rozvod potrubí : </t>
  </si>
  <si>
    <t>3</t>
  </si>
  <si>
    <t>899332111R00</t>
  </si>
  <si>
    <t>Výšková úprava vstupu do 20 cm, snížení poklopu zvýšení poklopu</t>
  </si>
  <si>
    <t xml:space="preserve">srovnání poklopu nádrží do nivelety chodníku : </t>
  </si>
  <si>
    <t>28611223.AR</t>
  </si>
  <si>
    <t>Trubka PVC drenážní flexibilní d 100 mm</t>
  </si>
  <si>
    <t>2*6,3*1,1</t>
  </si>
  <si>
    <t>6*5,6*1,1</t>
  </si>
  <si>
    <t>2*5,3*1,1</t>
  </si>
  <si>
    <t>28611225.AR</t>
  </si>
  <si>
    <t>Trubka PVC drenážní flexibilní d 160 mm</t>
  </si>
  <si>
    <t>1*(24,3+1,8)*1,1</t>
  </si>
  <si>
    <t>286971413R</t>
  </si>
  <si>
    <t>Roura šachtová teleskopická bez hrdla 425/750 mm Tegra 425</t>
  </si>
  <si>
    <t>286971471R</t>
  </si>
  <si>
    <t>Těsnění šachtové roury a teleskopu 425 mm Tegra 425</t>
  </si>
  <si>
    <t>286971672R</t>
  </si>
  <si>
    <t>Dno šachtové výkyvné TEGRA 425/160 přímé pro KG</t>
  </si>
  <si>
    <t>55241707R</t>
  </si>
  <si>
    <t>Poklop litina 425/3t s teleskopem Tegra 425</t>
  </si>
  <si>
    <t>55242130R</t>
  </si>
  <si>
    <t>Mříž vtoková KMA15 300x300x60 mm litina</t>
  </si>
  <si>
    <t xml:space="preserve">vtok napojení odtokového žlabu na drenážní rozvod potrubí : </t>
  </si>
  <si>
    <t>58153306R</t>
  </si>
  <si>
    <t xml:space="preserve">Písek technický </t>
  </si>
  <si>
    <t xml:space="preserve">obsyp drenáže- viz řez drenáží šíře 300 mm, výška 240 mm : </t>
  </si>
  <si>
    <t>-1*(24,3+1,8)*3,14*0,08*0,08</t>
  </si>
  <si>
    <t>-2*6,3*3,14*0,01*0,01</t>
  </si>
  <si>
    <t>-6*5,6*3,14*0,1*0,1</t>
  </si>
  <si>
    <t>-2*5,3*3,14*0,1*0,1</t>
  </si>
  <si>
    <t>59223822R</t>
  </si>
  <si>
    <t xml:space="preserve">Dno vpusti bet. TBV-Q </t>
  </si>
  <si>
    <t>592238630R</t>
  </si>
  <si>
    <t>TBV-Q 450/555/6d skruž středová</t>
  </si>
  <si>
    <t xml:space="preserve">Montáž a dodávka betonové skruže pro vsakovací šachtu : </t>
  </si>
  <si>
    <t>6</t>
  </si>
  <si>
    <t>592238740R</t>
  </si>
  <si>
    <t>TBV-Q  horní dílec dešťové vpusti   pro čtvercovou vtokovou mříž</t>
  </si>
  <si>
    <t xml:space="preserve">vrchní část vpusti : </t>
  </si>
  <si>
    <t>69366198R</t>
  </si>
  <si>
    <t>Geotextilie FILTEK 300 g/m2 š. 200cm 100% PP</t>
  </si>
  <si>
    <t>1*(24,3+1,8)*2*3,14*0,08*1,1</t>
  </si>
  <si>
    <t>2*6,3*2*3,14*0,05*1,1</t>
  </si>
  <si>
    <t>6*5,6*2*3,14*0,05*1,1</t>
  </si>
  <si>
    <t>2*5,3*2*3,14*0,05*1,1</t>
  </si>
  <si>
    <t>916231001RT2</t>
  </si>
  <si>
    <t>Osazení obrub ploch pro tělovýchovu vč. dodávky obrubníku Best LINEA přírod. 100x8x25cm</t>
  </si>
  <si>
    <t xml:space="preserve">obrubník okolo hřiště do betonu C20/25 : </t>
  </si>
  <si>
    <t xml:space="preserve">výměra-viz popiska v půdorysu : </t>
  </si>
  <si>
    <t>2*24,37</t>
  </si>
  <si>
    <t>2*12,37</t>
  </si>
  <si>
    <t>916231001RT3</t>
  </si>
  <si>
    <t>Osazení obrub ploch pro tělovýchovu vč. dodávky obrubníku Best PARKAN přírod.100x5x15cm</t>
  </si>
  <si>
    <t xml:space="preserve">obrubník u přístupového chodníku k hřišti do betonu C 20/25 : </t>
  </si>
  <si>
    <t xml:space="preserve">výměra-viz popiska v situaci : </t>
  </si>
  <si>
    <t>79,5</t>
  </si>
  <si>
    <t>935112112R00</t>
  </si>
  <si>
    <t>Osazení přík.žlabu do C20/25 tl.10 cm z beton.desek</t>
  </si>
  <si>
    <t>Včetně  dodání hmot pro lože a vyplnění spár.</t>
  </si>
  <si>
    <t xml:space="preserve">žlabovky podél západní a jižní strany hřiště , v šíři cca210 mm : </t>
  </si>
  <si>
    <t>(24,37+12,37)*0,21</t>
  </si>
  <si>
    <t>59227003R</t>
  </si>
  <si>
    <t>Žlábek betonový 80x250x210 mm přírodní</t>
  </si>
  <si>
    <t xml:space="preserve">dodávka-žlabovky podél západní a jižní strany hřiště , v šíři cca210 mm,délka 250 mm : </t>
  </si>
  <si>
    <t>(24,37+12,37)/0,25*1,1</t>
  </si>
  <si>
    <t>0,344</t>
  </si>
  <si>
    <t>900      R02</t>
  </si>
  <si>
    <t>HZS stavební dělník v tarifní třídě 5</t>
  </si>
  <si>
    <t>h</t>
  </si>
  <si>
    <t xml:space="preserve">vyměřování, pasování, přípomoce : </t>
  </si>
  <si>
    <t xml:space="preserve">cca : </t>
  </si>
  <si>
    <t>10</t>
  </si>
  <si>
    <t>998227111R00</t>
  </si>
  <si>
    <t>Přesun hmot,umělé sportovní povrchy,kryt z dílců</t>
  </si>
  <si>
    <t>POL1_2</t>
  </si>
  <si>
    <t>343,33</t>
  </si>
  <si>
    <t>Vytyčení stavby a geometrické zaměření,včetně geometrického plánu pro vklad do KN</t>
  </si>
  <si>
    <t>kpl</t>
  </si>
  <si>
    <t>Vlastní</t>
  </si>
  <si>
    <t>Indiv</t>
  </si>
  <si>
    <t>Streetbalová konstrukce DOR-SPORT od n2,6 do 3,04m</t>
  </si>
  <si>
    <t xml:space="preserve">konstrukce bez koše, kotvení a desky : </t>
  </si>
  <si>
    <t>Doplňující prvky ke streetbalové konstrukci-kotvení, deska, koš</t>
  </si>
  <si>
    <t>4</t>
  </si>
  <si>
    <t>Dodávka volejbalové sítě 9,5 x 1 m</t>
  </si>
  <si>
    <t>Dodávka tenisové sítě 12,72 x 1,07m</t>
  </si>
  <si>
    <t>Přenosné sloupky pro síť</t>
  </si>
  <si>
    <t xml:space="preserve">typ upřesní investor : </t>
  </si>
  <si>
    <t>9</t>
  </si>
  <si>
    <t>Provedení kopaných sond</t>
  </si>
  <si>
    <t xml:space="preserve">ručně kopané příčné sondy na IS vedených vv prostoru stavby(viz TZ přípravné práce) : </t>
  </si>
  <si>
    <t xml:space="preserve">kanalizace deštová -1 ks sondy(poblíž bodu A hřiště) : </t>
  </si>
  <si>
    <t xml:space="preserve">CETIN- pouze předpoklad trasy  kabelu- cca 2 ks sond v předpokl. směru vedení CETIN kablu : </t>
  </si>
  <si>
    <t>005121 R</t>
  </si>
  <si>
    <t>Zařízení staveniště včetně  oplocení prostoru pro stavbu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</si>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</sst>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topLeftCell="A7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1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1397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50</v>
      </c>
      <c r="E5" s="91"/>
      <c r="F5" s="91"/>
      <c r="G5" s="91"/>
      <c r="H5" s="18" t="s">
        <v>42</v>
      </c>
      <c r="I5" s="130" t="s">
        <v>54</v>
      </c>
      <c r="J5" s="8"/>
    </row>
    <row r="6" spans="1:15" ht="15.75" customHeight="1">
      <c r="A6" s="2"/>
      <c r="B6" s="28"/>
      <c r="C6" s="55"/>
      <c r="D6" s="110" t="s">
        <v>51</v>
      </c>
      <c r="E6" s="92"/>
      <c r="F6" s="92"/>
      <c r="G6" s="92"/>
      <c r="H6" s="18" t="s">
        <v>36</v>
      </c>
      <c r="I6" s="130" t="s">
        <v>55</v>
      </c>
      <c r="J6" s="8"/>
    </row>
    <row r="7" spans="1:15" ht="15.75" customHeight="1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56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SUMIF(F49:F57,A16,I49:I57)+SUMIF(F49:F57,"PSU",I49:I57)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SUMIF(F49:F57,A17,I49:I57)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SUMIF(F49:F57,A18,I49:I57)</f>
        <v>0</v>
      </c>
      <c r="J18" s="85"/>
    </row>
    <row r="19" spans="1:10" ht="23.25" customHeight="1">
      <c r="A19" s="198" t="s">
        <v>77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SUMIF(F49:F57,A19,I49:I57)</f>
        <v>0</v>
      </c>
      <c r="J19" s="85"/>
    </row>
    <row r="20" spans="1:10" ht="23.25" customHeight="1">
      <c r="A20" s="198" t="s">
        <v>78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SUMIF(F49:F57,A20,I49:I57)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A27</f>
        <v>0</v>
      </c>
      <c r="H29" s="176"/>
      <c r="I29" s="176"/>
      <c r="J29" s="177" t="s">
        <v>59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>
      <c r="A39" s="139">
        <v>1</v>
      </c>
      <c r="B39" s="149" t="s">
        <v>57</v>
      </c>
      <c r="C39" s="150"/>
      <c r="D39" s="150"/>
      <c r="E39" s="150"/>
      <c r="F39" s="151">
        <f>'SO 01 1 Pol'!AE314</f>
        <v>0</v>
      </c>
      <c r="G39" s="152">
        <f>'SO 01 1 Pol'!AF314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9">
        <v>2</v>
      </c>
      <c r="B40" s="155" t="s">
        <v>45</v>
      </c>
      <c r="C40" s="156" t="s">
        <v>44</v>
      </c>
      <c r="D40" s="156"/>
      <c r="E40" s="156"/>
      <c r="F40" s="157">
        <f>'SO 01 1 Pol'!AE314</f>
        <v>0</v>
      </c>
      <c r="G40" s="158">
        <f>'SO 01 1 Pol'!AF314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>
      <c r="A41" s="139">
        <v>3</v>
      </c>
      <c r="B41" s="160" t="s">
        <v>43</v>
      </c>
      <c r="C41" s="150" t="s">
        <v>44</v>
      </c>
      <c r="D41" s="150"/>
      <c r="E41" s="150"/>
      <c r="F41" s="161">
        <f>'SO 01 1 Pol'!AE314</f>
        <v>0</v>
      </c>
      <c r="G41" s="153">
        <f>'SO 01 1 Pol'!AF314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6" spans="1:10" ht="15.75">
      <c r="B46" s="178" t="s">
        <v>60</v>
      </c>
    </row>
    <row r="48" spans="1:10" ht="25.5" customHeight="1">
      <c r="A48" s="180"/>
      <c r="B48" s="183" t="s">
        <v>18</v>
      </c>
      <c r="C48" s="183" t="s">
        <v>6</v>
      </c>
      <c r="D48" s="184"/>
      <c r="E48" s="184"/>
      <c r="F48" s="185" t="s">
        <v>61</v>
      </c>
      <c r="G48" s="185"/>
      <c r="H48" s="185"/>
      <c r="I48" s="185" t="s">
        <v>31</v>
      </c>
      <c r="J48" s="185" t="s">
        <v>0</v>
      </c>
    </row>
    <row r="49" spans="1:10" ht="36.75" customHeight="1">
      <c r="A49" s="181"/>
      <c r="B49" s="186" t="s">
        <v>43</v>
      </c>
      <c r="C49" s="187" t="s">
        <v>62</v>
      </c>
      <c r="D49" s="188"/>
      <c r="E49" s="188"/>
      <c r="F49" s="194" t="s">
        <v>26</v>
      </c>
      <c r="G49" s="195"/>
      <c r="H49" s="195"/>
      <c r="I49" s="195">
        <f>'SO 01 1 Pol'!G8</f>
        <v>0</v>
      </c>
      <c r="J49" s="192" t="str">
        <f>IF(I58=0,"",I49/I58*100)</f>
        <v/>
      </c>
    </row>
    <row r="50" spans="1:10" ht="36.75" customHeight="1">
      <c r="A50" s="181"/>
      <c r="B50" s="186" t="s">
        <v>63</v>
      </c>
      <c r="C50" s="187" t="s">
        <v>64</v>
      </c>
      <c r="D50" s="188"/>
      <c r="E50" s="188"/>
      <c r="F50" s="194" t="s">
        <v>26</v>
      </c>
      <c r="G50" s="195"/>
      <c r="H50" s="195"/>
      <c r="I50" s="195">
        <f>'SO 01 1 Pol'!G104</f>
        <v>0</v>
      </c>
      <c r="J50" s="192" t="str">
        <f>IF(I58=0,"",I50/I58*100)</f>
        <v/>
      </c>
    </row>
    <row r="51" spans="1:10" ht="36.75" customHeight="1">
      <c r="A51" s="181"/>
      <c r="B51" s="186" t="s">
        <v>65</v>
      </c>
      <c r="C51" s="187" t="s">
        <v>66</v>
      </c>
      <c r="D51" s="188"/>
      <c r="E51" s="188"/>
      <c r="F51" s="194" t="s">
        <v>26</v>
      </c>
      <c r="G51" s="195"/>
      <c r="H51" s="195"/>
      <c r="I51" s="195">
        <f>'SO 01 1 Pol'!G131</f>
        <v>0</v>
      </c>
      <c r="J51" s="192" t="str">
        <f>IF(I58=0,"",I51/I58*100)</f>
        <v/>
      </c>
    </row>
    <row r="52" spans="1:10" ht="36.75" customHeight="1">
      <c r="A52" s="181"/>
      <c r="B52" s="186" t="s">
        <v>67</v>
      </c>
      <c r="C52" s="187" t="s">
        <v>68</v>
      </c>
      <c r="D52" s="188"/>
      <c r="E52" s="188"/>
      <c r="F52" s="194" t="s">
        <v>26</v>
      </c>
      <c r="G52" s="195"/>
      <c r="H52" s="195"/>
      <c r="I52" s="195">
        <f>'SO 01 1 Pol'!G182</f>
        <v>0</v>
      </c>
      <c r="J52" s="192" t="str">
        <f>IF(I58=0,"",I52/I58*100)</f>
        <v/>
      </c>
    </row>
    <row r="53" spans="1:10" ht="36.75" customHeight="1">
      <c r="A53" s="181"/>
      <c r="B53" s="186" t="s">
        <v>69</v>
      </c>
      <c r="C53" s="187" t="s">
        <v>70</v>
      </c>
      <c r="D53" s="188"/>
      <c r="E53" s="188"/>
      <c r="F53" s="194" t="s">
        <v>26</v>
      </c>
      <c r="G53" s="195"/>
      <c r="H53" s="195"/>
      <c r="I53" s="195">
        <f>'SO 01 1 Pol'!G263</f>
        <v>0</v>
      </c>
      <c r="J53" s="192" t="str">
        <f>IF(I58=0,"",I53/I58*100)</f>
        <v/>
      </c>
    </row>
    <row r="54" spans="1:10" ht="36.75" customHeight="1">
      <c r="A54" s="181"/>
      <c r="B54" s="186" t="s">
        <v>71</v>
      </c>
      <c r="C54" s="187" t="s">
        <v>72</v>
      </c>
      <c r="D54" s="188"/>
      <c r="E54" s="188"/>
      <c r="F54" s="194" t="s">
        <v>26</v>
      </c>
      <c r="G54" s="195"/>
      <c r="H54" s="195"/>
      <c r="I54" s="195">
        <f>'SO 01 1 Pol'!G273</f>
        <v>0</v>
      </c>
      <c r="J54" s="192" t="str">
        <f>IF(I58=0,"",I54/I58*100)</f>
        <v/>
      </c>
    </row>
    <row r="55" spans="1:10" ht="36.75" customHeight="1">
      <c r="A55" s="181"/>
      <c r="B55" s="186" t="s">
        <v>73</v>
      </c>
      <c r="C55" s="187" t="s">
        <v>74</v>
      </c>
      <c r="D55" s="188"/>
      <c r="E55" s="188"/>
      <c r="F55" s="194" t="s">
        <v>26</v>
      </c>
      <c r="G55" s="195"/>
      <c r="H55" s="195"/>
      <c r="I55" s="195">
        <f>'SO 01 1 Pol'!G282</f>
        <v>0</v>
      </c>
      <c r="J55" s="192" t="str">
        <f>IF(I58=0,"",I55/I58*100)</f>
        <v/>
      </c>
    </row>
    <row r="56" spans="1:10" ht="36.75" customHeight="1">
      <c r="A56" s="181"/>
      <c r="B56" s="186" t="s">
        <v>75</v>
      </c>
      <c r="C56" s="187" t="s">
        <v>76</v>
      </c>
      <c r="D56" s="188"/>
      <c r="E56" s="188"/>
      <c r="F56" s="194" t="s">
        <v>27</v>
      </c>
      <c r="G56" s="195"/>
      <c r="H56" s="195"/>
      <c r="I56" s="195">
        <f>'SO 01 1 Pol'!G289</f>
        <v>0</v>
      </c>
      <c r="J56" s="192" t="str">
        <f>IF(I58=0,"",I56/I58*100)</f>
        <v/>
      </c>
    </row>
    <row r="57" spans="1:10" ht="36.75" customHeight="1">
      <c r="A57" s="181"/>
      <c r="B57" s="186" t="s">
        <v>77</v>
      </c>
      <c r="C57" s="187" t="s">
        <v>29</v>
      </c>
      <c r="D57" s="188"/>
      <c r="E57" s="188"/>
      <c r="F57" s="194" t="s">
        <v>77</v>
      </c>
      <c r="G57" s="195"/>
      <c r="H57" s="195"/>
      <c r="I57" s="195">
        <f>'SO 01 1 Pol'!G310</f>
        <v>0</v>
      </c>
      <c r="J57" s="192" t="str">
        <f>IF(I58=0,"",I57/I58*100)</f>
        <v/>
      </c>
    </row>
    <row r="58" spans="1:10" ht="25.5" customHeight="1">
      <c r="A58" s="182"/>
      <c r="B58" s="189" t="s">
        <v>1</v>
      </c>
      <c r="C58" s="190"/>
      <c r="D58" s="191"/>
      <c r="E58" s="191"/>
      <c r="F58" s="196"/>
      <c r="G58" s="197"/>
      <c r="H58" s="197"/>
      <c r="I58" s="197">
        <f>SUM(I49:I57)</f>
        <v>0</v>
      </c>
      <c r="J58" s="193">
        <f>SUM(J49:J57)</f>
        <v>0</v>
      </c>
    </row>
    <row r="59" spans="1:10">
      <c r="F59" s="137"/>
      <c r="G59" s="137"/>
      <c r="H59" s="137"/>
      <c r="I59" s="137"/>
      <c r="J59" s="138"/>
    </row>
    <row r="60" spans="1:10">
      <c r="F60" s="137"/>
      <c r="G60" s="137"/>
      <c r="H60" s="137"/>
      <c r="I60" s="137"/>
      <c r="J60" s="138"/>
    </row>
    <row r="61" spans="1:10">
      <c r="F61" s="137"/>
      <c r="G61" s="137"/>
      <c r="H61" s="137"/>
      <c r="I61" s="137"/>
      <c r="J61" s="138"/>
    </row>
  </sheetData>
  <sheetProtection password="E258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79</v>
      </c>
    </row>
    <row r="2" spans="1:60" ht="24.95" customHeight="1">
      <c r="A2" s="200" t="s">
        <v>8</v>
      </c>
      <c r="B2" s="49" t="s">
        <v>49</v>
      </c>
      <c r="C2" s="203" t="s">
        <v>44</v>
      </c>
      <c r="D2" s="201"/>
      <c r="E2" s="201"/>
      <c r="F2" s="201"/>
      <c r="G2" s="202"/>
      <c r="AG2" t="s">
        <v>80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9" t="s">
        <v>80</v>
      </c>
      <c r="AG3" t="s">
        <v>81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82</v>
      </c>
    </row>
    <row r="5" spans="1:60">
      <c r="D5" s="10"/>
    </row>
    <row r="6" spans="1:60" ht="38.25">
      <c r="A6" s="210" t="s">
        <v>83</v>
      </c>
      <c r="B6" s="212" t="s">
        <v>84</v>
      </c>
      <c r="C6" s="212" t="s">
        <v>85</v>
      </c>
      <c r="D6" s="211" t="s">
        <v>86</v>
      </c>
      <c r="E6" s="210" t="s">
        <v>87</v>
      </c>
      <c r="F6" s="209" t="s">
        <v>88</v>
      </c>
      <c r="G6" s="210" t="s">
        <v>31</v>
      </c>
      <c r="H6" s="213" t="s">
        <v>32</v>
      </c>
      <c r="I6" s="213" t="s">
        <v>89</v>
      </c>
      <c r="J6" s="213" t="s">
        <v>33</v>
      </c>
      <c r="K6" s="213" t="s">
        <v>90</v>
      </c>
      <c r="L6" s="213" t="s">
        <v>91</v>
      </c>
      <c r="M6" s="213" t="s">
        <v>92</v>
      </c>
      <c r="N6" s="213" t="s">
        <v>93</v>
      </c>
      <c r="O6" s="213" t="s">
        <v>94</v>
      </c>
      <c r="P6" s="213" t="s">
        <v>95</v>
      </c>
      <c r="Q6" s="213" t="s">
        <v>96</v>
      </c>
      <c r="R6" s="213" t="s">
        <v>97</v>
      </c>
      <c r="S6" s="213" t="s">
        <v>98</v>
      </c>
      <c r="T6" s="213" t="s">
        <v>99</v>
      </c>
      <c r="U6" s="213" t="s">
        <v>100</v>
      </c>
      <c r="V6" s="213" t="s">
        <v>101</v>
      </c>
      <c r="W6" s="213" t="s">
        <v>102</v>
      </c>
      <c r="X6" s="213" t="s">
        <v>103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>
      <c r="A8" s="237" t="s">
        <v>104</v>
      </c>
      <c r="B8" s="238" t="s">
        <v>43</v>
      </c>
      <c r="C8" s="252" t="s">
        <v>62</v>
      </c>
      <c r="D8" s="239"/>
      <c r="E8" s="240"/>
      <c r="F8" s="241"/>
      <c r="G8" s="241">
        <f>SUMIF(AG9:AG103,"&lt;&gt;NOR",G9:G103)</f>
        <v>0</v>
      </c>
      <c r="H8" s="241"/>
      <c r="I8" s="241">
        <f>SUM(I9:I103)</f>
        <v>0</v>
      </c>
      <c r="J8" s="241"/>
      <c r="K8" s="241">
        <f>SUM(K9:K103)</f>
        <v>0</v>
      </c>
      <c r="L8" s="241"/>
      <c r="M8" s="241">
        <f>SUM(M9:M103)</f>
        <v>0</v>
      </c>
      <c r="N8" s="241"/>
      <c r="O8" s="241">
        <f>SUM(O9:O103)</f>
        <v>17.350000000000001</v>
      </c>
      <c r="P8" s="241"/>
      <c r="Q8" s="241">
        <f>SUM(Q9:Q103)</f>
        <v>0</v>
      </c>
      <c r="R8" s="241"/>
      <c r="S8" s="241"/>
      <c r="T8" s="242"/>
      <c r="U8" s="236"/>
      <c r="V8" s="236">
        <f>SUM(V9:V103)</f>
        <v>71.489999999999981</v>
      </c>
      <c r="W8" s="236"/>
      <c r="X8" s="236"/>
      <c r="AG8" t="s">
        <v>105</v>
      </c>
    </row>
    <row r="9" spans="1:60" outlineLevel="1">
      <c r="A9" s="243">
        <v>1</v>
      </c>
      <c r="B9" s="244" t="s">
        <v>106</v>
      </c>
      <c r="C9" s="253" t="s">
        <v>107</v>
      </c>
      <c r="D9" s="245" t="s">
        <v>108</v>
      </c>
      <c r="E9" s="246">
        <v>110.15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48"/>
      <c r="S9" s="248" t="s">
        <v>109</v>
      </c>
      <c r="T9" s="249" t="s">
        <v>109</v>
      </c>
      <c r="U9" s="233">
        <v>0.37</v>
      </c>
      <c r="V9" s="233">
        <f>ROUND(E9*U9,2)</f>
        <v>40.76</v>
      </c>
      <c r="W9" s="233"/>
      <c r="X9" s="233" t="s">
        <v>110</v>
      </c>
      <c r="Y9" s="214"/>
      <c r="Z9" s="214"/>
      <c r="AA9" s="214"/>
      <c r="AB9" s="214"/>
      <c r="AC9" s="214"/>
      <c r="AD9" s="214"/>
      <c r="AE9" s="214"/>
      <c r="AF9" s="214"/>
      <c r="AG9" s="214" t="s">
        <v>111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>
      <c r="A10" s="231"/>
      <c r="B10" s="232"/>
      <c r="C10" s="254" t="s">
        <v>112</v>
      </c>
      <c r="D10" s="234"/>
      <c r="E10" s="235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113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1">
      <c r="A11" s="231"/>
      <c r="B11" s="232"/>
      <c r="C11" s="254" t="s">
        <v>114</v>
      </c>
      <c r="D11" s="234"/>
      <c r="E11" s="235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113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ht="22.5" outlineLevel="1">
      <c r="A12" s="231"/>
      <c r="B12" s="232"/>
      <c r="C12" s="254" t="s">
        <v>115</v>
      </c>
      <c r="D12" s="234"/>
      <c r="E12" s="235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113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1">
      <c r="A13" s="231"/>
      <c r="B13" s="232"/>
      <c r="C13" s="254" t="s">
        <v>116</v>
      </c>
      <c r="D13" s="234"/>
      <c r="E13" s="235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113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>
      <c r="A14" s="231"/>
      <c r="B14" s="232"/>
      <c r="C14" s="254" t="s">
        <v>117</v>
      </c>
      <c r="D14" s="234"/>
      <c r="E14" s="235">
        <v>86.4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14"/>
      <c r="Z14" s="214"/>
      <c r="AA14" s="214"/>
      <c r="AB14" s="214"/>
      <c r="AC14" s="214"/>
      <c r="AD14" s="214"/>
      <c r="AE14" s="214"/>
      <c r="AF14" s="214"/>
      <c r="AG14" s="214" t="s">
        <v>113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1">
      <c r="A15" s="231"/>
      <c r="B15" s="232"/>
      <c r="C15" s="254" t="s">
        <v>118</v>
      </c>
      <c r="D15" s="234"/>
      <c r="E15" s="235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113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>
      <c r="A16" s="231"/>
      <c r="B16" s="232"/>
      <c r="C16" s="254" t="s">
        <v>119</v>
      </c>
      <c r="D16" s="234"/>
      <c r="E16" s="235">
        <v>23.75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113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>
      <c r="A17" s="243">
        <v>2</v>
      </c>
      <c r="B17" s="244" t="s">
        <v>120</v>
      </c>
      <c r="C17" s="253" t="s">
        <v>121</v>
      </c>
      <c r="D17" s="245" t="s">
        <v>108</v>
      </c>
      <c r="E17" s="246">
        <v>36.716670000000001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48"/>
      <c r="S17" s="248" t="s">
        <v>109</v>
      </c>
      <c r="T17" s="249" t="s">
        <v>109</v>
      </c>
      <c r="U17" s="233">
        <v>0.06</v>
      </c>
      <c r="V17" s="233">
        <f>ROUND(E17*U17,2)</f>
        <v>2.2000000000000002</v>
      </c>
      <c r="W17" s="233"/>
      <c r="X17" s="233" t="s">
        <v>110</v>
      </c>
      <c r="Y17" s="214"/>
      <c r="Z17" s="214"/>
      <c r="AA17" s="214"/>
      <c r="AB17" s="214"/>
      <c r="AC17" s="214"/>
      <c r="AD17" s="214"/>
      <c r="AE17" s="214"/>
      <c r="AF17" s="214"/>
      <c r="AG17" s="214" t="s">
        <v>111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>
      <c r="A18" s="231"/>
      <c r="B18" s="232"/>
      <c r="C18" s="254" t="s">
        <v>122</v>
      </c>
      <c r="D18" s="234"/>
      <c r="E18" s="235">
        <v>36.716670000000001</v>
      </c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14"/>
      <c r="Z18" s="214"/>
      <c r="AA18" s="214"/>
      <c r="AB18" s="214"/>
      <c r="AC18" s="214"/>
      <c r="AD18" s="214"/>
      <c r="AE18" s="214"/>
      <c r="AF18" s="214"/>
      <c r="AG18" s="214" t="s">
        <v>113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>
      <c r="A19" s="243">
        <v>3</v>
      </c>
      <c r="B19" s="244" t="s">
        <v>123</v>
      </c>
      <c r="C19" s="253" t="s">
        <v>124</v>
      </c>
      <c r="D19" s="245" t="s">
        <v>108</v>
      </c>
      <c r="E19" s="246">
        <v>0.58875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</v>
      </c>
      <c r="Q19" s="248">
        <f>ROUND(E19*P19,2)</f>
        <v>0</v>
      </c>
      <c r="R19" s="248"/>
      <c r="S19" s="248" t="s">
        <v>109</v>
      </c>
      <c r="T19" s="249" t="s">
        <v>109</v>
      </c>
      <c r="U19" s="233">
        <v>0.27</v>
      </c>
      <c r="V19" s="233">
        <f>ROUND(E19*U19,2)</f>
        <v>0.16</v>
      </c>
      <c r="W19" s="233"/>
      <c r="X19" s="233" t="s">
        <v>110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111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>
      <c r="A20" s="231"/>
      <c r="B20" s="232"/>
      <c r="C20" s="254" t="s">
        <v>125</v>
      </c>
      <c r="D20" s="234"/>
      <c r="E20" s="235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113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>
      <c r="A21" s="231"/>
      <c r="B21" s="232"/>
      <c r="C21" s="254" t="s">
        <v>126</v>
      </c>
      <c r="D21" s="234"/>
      <c r="E21" s="235">
        <v>0.58875</v>
      </c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113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>
      <c r="A22" s="243">
        <v>4</v>
      </c>
      <c r="B22" s="244" t="s">
        <v>127</v>
      </c>
      <c r="C22" s="253" t="s">
        <v>128</v>
      </c>
      <c r="D22" s="245" t="s">
        <v>108</v>
      </c>
      <c r="E22" s="246">
        <v>0.19600000000000001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109</v>
      </c>
      <c r="T22" s="249" t="s">
        <v>109</v>
      </c>
      <c r="U22" s="233">
        <v>0.04</v>
      </c>
      <c r="V22" s="233">
        <f>ROUND(E22*U22,2)</f>
        <v>0.01</v>
      </c>
      <c r="W22" s="233"/>
      <c r="X22" s="233" t="s">
        <v>110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111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>
      <c r="A23" s="231"/>
      <c r="B23" s="232"/>
      <c r="C23" s="254" t="s">
        <v>129</v>
      </c>
      <c r="D23" s="234"/>
      <c r="E23" s="235">
        <v>0.19600000000000001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113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22.5" outlineLevel="1">
      <c r="A24" s="243">
        <v>5</v>
      </c>
      <c r="B24" s="244" t="s">
        <v>130</v>
      </c>
      <c r="C24" s="253" t="s">
        <v>131</v>
      </c>
      <c r="D24" s="245" t="s">
        <v>108</v>
      </c>
      <c r="E24" s="246">
        <v>5.9687999999999999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109</v>
      </c>
      <c r="T24" s="249" t="s">
        <v>109</v>
      </c>
      <c r="U24" s="233">
        <v>0.23</v>
      </c>
      <c r="V24" s="233">
        <f>ROUND(E24*U24,2)</f>
        <v>1.37</v>
      </c>
      <c r="W24" s="233"/>
      <c r="X24" s="233" t="s">
        <v>110</v>
      </c>
      <c r="Y24" s="214"/>
      <c r="Z24" s="214"/>
      <c r="AA24" s="214"/>
      <c r="AB24" s="214"/>
      <c r="AC24" s="214"/>
      <c r="AD24" s="214"/>
      <c r="AE24" s="214"/>
      <c r="AF24" s="214"/>
      <c r="AG24" s="214" t="s">
        <v>111</v>
      </c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>
      <c r="A25" s="231"/>
      <c r="B25" s="232"/>
      <c r="C25" s="254" t="s">
        <v>132</v>
      </c>
      <c r="D25" s="234"/>
      <c r="E25" s="235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113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>
      <c r="A26" s="231"/>
      <c r="B26" s="232"/>
      <c r="C26" s="254" t="s">
        <v>133</v>
      </c>
      <c r="D26" s="234"/>
      <c r="E26" s="235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113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>
      <c r="A27" s="231"/>
      <c r="B27" s="232"/>
      <c r="C27" s="254" t="s">
        <v>134</v>
      </c>
      <c r="D27" s="234"/>
      <c r="E27" s="235">
        <v>1.8792</v>
      </c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14"/>
      <c r="Z27" s="214"/>
      <c r="AA27" s="214"/>
      <c r="AB27" s="214"/>
      <c r="AC27" s="214"/>
      <c r="AD27" s="214"/>
      <c r="AE27" s="214"/>
      <c r="AF27" s="214"/>
      <c r="AG27" s="214" t="s">
        <v>113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>
      <c r="A28" s="231"/>
      <c r="B28" s="232"/>
      <c r="C28" s="254" t="s">
        <v>135</v>
      </c>
      <c r="D28" s="234"/>
      <c r="E28" s="235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113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>
      <c r="A29" s="231"/>
      <c r="B29" s="232"/>
      <c r="C29" s="254" t="s">
        <v>136</v>
      </c>
      <c r="D29" s="234"/>
      <c r="E29" s="235">
        <v>0.90720000000000001</v>
      </c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113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>
      <c r="A30" s="231"/>
      <c r="B30" s="232"/>
      <c r="C30" s="254" t="s">
        <v>137</v>
      </c>
      <c r="D30" s="234"/>
      <c r="E30" s="235">
        <v>2.4192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113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>
      <c r="A31" s="231"/>
      <c r="B31" s="232"/>
      <c r="C31" s="254" t="s">
        <v>138</v>
      </c>
      <c r="D31" s="234"/>
      <c r="E31" s="235">
        <v>0.76319999999999999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113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>
      <c r="A32" s="243">
        <v>6</v>
      </c>
      <c r="B32" s="244" t="s">
        <v>139</v>
      </c>
      <c r="C32" s="253" t="s">
        <v>140</v>
      </c>
      <c r="D32" s="245" t="s">
        <v>108</v>
      </c>
      <c r="E32" s="246">
        <v>1.98933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48"/>
      <c r="S32" s="248" t="s">
        <v>109</v>
      </c>
      <c r="T32" s="249" t="s">
        <v>109</v>
      </c>
      <c r="U32" s="233">
        <v>0.39</v>
      </c>
      <c r="V32" s="233">
        <f>ROUND(E32*U32,2)</f>
        <v>0.78</v>
      </c>
      <c r="W32" s="233"/>
      <c r="X32" s="233" t="s">
        <v>110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111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>
      <c r="A33" s="231"/>
      <c r="B33" s="232"/>
      <c r="C33" s="254" t="s">
        <v>141</v>
      </c>
      <c r="D33" s="234"/>
      <c r="E33" s="235">
        <v>1.98933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113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1">
      <c r="A34" s="243">
        <v>7</v>
      </c>
      <c r="B34" s="244" t="s">
        <v>142</v>
      </c>
      <c r="C34" s="253" t="s">
        <v>143</v>
      </c>
      <c r="D34" s="245" t="s">
        <v>108</v>
      </c>
      <c r="E34" s="246">
        <v>0.4239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48"/>
      <c r="S34" s="248" t="s">
        <v>109</v>
      </c>
      <c r="T34" s="249" t="s">
        <v>109</v>
      </c>
      <c r="U34" s="233">
        <v>3.13</v>
      </c>
      <c r="V34" s="233">
        <f>ROUND(E34*U34,2)</f>
        <v>1.33</v>
      </c>
      <c r="W34" s="233"/>
      <c r="X34" s="233" t="s">
        <v>110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111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ht="22.5" outlineLevel="1">
      <c r="A35" s="231"/>
      <c r="B35" s="232"/>
      <c r="C35" s="254" t="s">
        <v>144</v>
      </c>
      <c r="D35" s="234"/>
      <c r="E35" s="235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113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>
      <c r="A36" s="231"/>
      <c r="B36" s="232"/>
      <c r="C36" s="254" t="s">
        <v>145</v>
      </c>
      <c r="D36" s="234"/>
      <c r="E36" s="235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113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33.75" outlineLevel="1">
      <c r="A37" s="231"/>
      <c r="B37" s="232"/>
      <c r="C37" s="254" t="s">
        <v>146</v>
      </c>
      <c r="D37" s="234"/>
      <c r="E37" s="235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14"/>
      <c r="Z37" s="214"/>
      <c r="AA37" s="214"/>
      <c r="AB37" s="214"/>
      <c r="AC37" s="214"/>
      <c r="AD37" s="214"/>
      <c r="AE37" s="214"/>
      <c r="AF37" s="214"/>
      <c r="AG37" s="214" t="s">
        <v>113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>
      <c r="A38" s="231"/>
      <c r="B38" s="232"/>
      <c r="C38" s="254" t="s">
        <v>147</v>
      </c>
      <c r="D38" s="234"/>
      <c r="E38" s="235">
        <v>0.4239</v>
      </c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113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ht="22.5" outlineLevel="1">
      <c r="A39" s="243">
        <v>8</v>
      </c>
      <c r="B39" s="244" t="s">
        <v>148</v>
      </c>
      <c r="C39" s="253" t="s">
        <v>149</v>
      </c>
      <c r="D39" s="245" t="s">
        <v>108</v>
      </c>
      <c r="E39" s="246">
        <v>117.13065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48"/>
      <c r="S39" s="248" t="s">
        <v>109</v>
      </c>
      <c r="T39" s="249" t="s">
        <v>109</v>
      </c>
      <c r="U39" s="233">
        <v>0.01</v>
      </c>
      <c r="V39" s="233">
        <f>ROUND(E39*U39,2)</f>
        <v>1.17</v>
      </c>
      <c r="W39" s="233"/>
      <c r="X39" s="233" t="s">
        <v>110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150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ht="22.5" outlineLevel="1">
      <c r="A40" s="231"/>
      <c r="B40" s="232"/>
      <c r="C40" s="254" t="s">
        <v>151</v>
      </c>
      <c r="D40" s="234"/>
      <c r="E40" s="235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113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31"/>
      <c r="B41" s="232"/>
      <c r="C41" s="254" t="s">
        <v>152</v>
      </c>
      <c r="D41" s="234"/>
      <c r="E41" s="235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113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>
      <c r="A42" s="231"/>
      <c r="B42" s="232"/>
      <c r="C42" s="254" t="s">
        <v>153</v>
      </c>
      <c r="D42" s="234"/>
      <c r="E42" s="235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113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>
      <c r="A43" s="231"/>
      <c r="B43" s="232"/>
      <c r="C43" s="254" t="s">
        <v>154</v>
      </c>
      <c r="D43" s="234"/>
      <c r="E43" s="235">
        <v>110.15</v>
      </c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14"/>
      <c r="Z43" s="214"/>
      <c r="AA43" s="214"/>
      <c r="AB43" s="214"/>
      <c r="AC43" s="214"/>
      <c r="AD43" s="214"/>
      <c r="AE43" s="214"/>
      <c r="AF43" s="214"/>
      <c r="AG43" s="214" t="s">
        <v>113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>
      <c r="A44" s="231"/>
      <c r="B44" s="232"/>
      <c r="C44" s="254" t="s">
        <v>155</v>
      </c>
      <c r="D44" s="234"/>
      <c r="E44" s="235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113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>
      <c r="A45" s="231"/>
      <c r="B45" s="232"/>
      <c r="C45" s="254" t="s">
        <v>156</v>
      </c>
      <c r="D45" s="234"/>
      <c r="E45" s="235">
        <v>5.968</v>
      </c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113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>
      <c r="A46" s="231"/>
      <c r="B46" s="232"/>
      <c r="C46" s="254" t="s">
        <v>157</v>
      </c>
      <c r="D46" s="234"/>
      <c r="E46" s="235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113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>
      <c r="A47" s="231"/>
      <c r="B47" s="232"/>
      <c r="C47" s="254" t="s">
        <v>158</v>
      </c>
      <c r="D47" s="234"/>
      <c r="E47" s="235">
        <v>0.4239</v>
      </c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113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>
      <c r="A48" s="231"/>
      <c r="B48" s="232"/>
      <c r="C48" s="254" t="s">
        <v>159</v>
      </c>
      <c r="D48" s="234"/>
      <c r="E48" s="235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113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>
      <c r="A49" s="231"/>
      <c r="B49" s="232"/>
      <c r="C49" s="254" t="s">
        <v>160</v>
      </c>
      <c r="D49" s="234"/>
      <c r="E49" s="235">
        <v>0.58875</v>
      </c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113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>
      <c r="A50" s="243">
        <v>9</v>
      </c>
      <c r="B50" s="244" t="s">
        <v>161</v>
      </c>
      <c r="C50" s="253" t="s">
        <v>162</v>
      </c>
      <c r="D50" s="245" t="s">
        <v>108</v>
      </c>
      <c r="E50" s="246">
        <v>2576.8742999999999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48"/>
      <c r="S50" s="248" t="s">
        <v>109</v>
      </c>
      <c r="T50" s="249" t="s">
        <v>109</v>
      </c>
      <c r="U50" s="233">
        <v>0</v>
      </c>
      <c r="V50" s="233">
        <f>ROUND(E50*U50,2)</f>
        <v>0</v>
      </c>
      <c r="W50" s="233"/>
      <c r="X50" s="233" t="s">
        <v>110</v>
      </c>
      <c r="Y50" s="214"/>
      <c r="Z50" s="214"/>
      <c r="AA50" s="214"/>
      <c r="AB50" s="214"/>
      <c r="AC50" s="214"/>
      <c r="AD50" s="214"/>
      <c r="AE50" s="214"/>
      <c r="AF50" s="214"/>
      <c r="AG50" s="214" t="s">
        <v>111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ht="22.5" outlineLevel="1">
      <c r="A51" s="231"/>
      <c r="B51" s="232"/>
      <c r="C51" s="254" t="s">
        <v>151</v>
      </c>
      <c r="D51" s="234"/>
      <c r="E51" s="235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113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>
      <c r="A52" s="231"/>
      <c r="B52" s="232"/>
      <c r="C52" s="254" t="s">
        <v>163</v>
      </c>
      <c r="D52" s="234"/>
      <c r="E52" s="235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14"/>
      <c r="Z52" s="214"/>
      <c r="AA52" s="214"/>
      <c r="AB52" s="214"/>
      <c r="AC52" s="214"/>
      <c r="AD52" s="214"/>
      <c r="AE52" s="214"/>
      <c r="AF52" s="214"/>
      <c r="AG52" s="214" t="s">
        <v>113</v>
      </c>
      <c r="AH52" s="214">
        <v>0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>
      <c r="A53" s="231"/>
      <c r="B53" s="232"/>
      <c r="C53" s="254" t="s">
        <v>153</v>
      </c>
      <c r="D53" s="234"/>
      <c r="E53" s="235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14"/>
      <c r="Z53" s="214"/>
      <c r="AA53" s="214"/>
      <c r="AB53" s="214"/>
      <c r="AC53" s="214"/>
      <c r="AD53" s="214"/>
      <c r="AE53" s="214"/>
      <c r="AF53" s="214"/>
      <c r="AG53" s="214" t="s">
        <v>113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>
      <c r="A54" s="231"/>
      <c r="B54" s="232"/>
      <c r="C54" s="254" t="s">
        <v>164</v>
      </c>
      <c r="D54" s="234"/>
      <c r="E54" s="235">
        <v>2423.3000000000002</v>
      </c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113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>
      <c r="A55" s="231"/>
      <c r="B55" s="232"/>
      <c r="C55" s="254" t="s">
        <v>155</v>
      </c>
      <c r="D55" s="234"/>
      <c r="E55" s="235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113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>
      <c r="A56" s="231"/>
      <c r="B56" s="232"/>
      <c r="C56" s="254" t="s">
        <v>165</v>
      </c>
      <c r="D56" s="234"/>
      <c r="E56" s="235">
        <v>131.29599999999999</v>
      </c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113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>
      <c r="A57" s="231"/>
      <c r="B57" s="232"/>
      <c r="C57" s="254" t="s">
        <v>157</v>
      </c>
      <c r="D57" s="234"/>
      <c r="E57" s="235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113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>
      <c r="A58" s="231"/>
      <c r="B58" s="232"/>
      <c r="C58" s="254" t="s">
        <v>166</v>
      </c>
      <c r="D58" s="234"/>
      <c r="E58" s="235">
        <v>9.3257999999999992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113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>
      <c r="A59" s="231"/>
      <c r="B59" s="232"/>
      <c r="C59" s="254" t="s">
        <v>159</v>
      </c>
      <c r="D59" s="234"/>
      <c r="E59" s="235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113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>
      <c r="A60" s="231"/>
      <c r="B60" s="232"/>
      <c r="C60" s="254" t="s">
        <v>167</v>
      </c>
      <c r="D60" s="234"/>
      <c r="E60" s="235">
        <v>12.952500000000001</v>
      </c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14"/>
      <c r="Z60" s="214"/>
      <c r="AA60" s="214"/>
      <c r="AB60" s="214"/>
      <c r="AC60" s="214"/>
      <c r="AD60" s="214"/>
      <c r="AE60" s="214"/>
      <c r="AF60" s="214"/>
      <c r="AG60" s="214" t="s">
        <v>113</v>
      </c>
      <c r="AH60" s="214">
        <v>0</v>
      </c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>
      <c r="A61" s="243">
        <v>10</v>
      </c>
      <c r="B61" s="244" t="s">
        <v>168</v>
      </c>
      <c r="C61" s="253" t="s">
        <v>169</v>
      </c>
      <c r="D61" s="245" t="s">
        <v>108</v>
      </c>
      <c r="E61" s="246">
        <v>117.13065</v>
      </c>
      <c r="F61" s="247"/>
      <c r="G61" s="248">
        <f>ROUND(E61*F61,2)</f>
        <v>0</v>
      </c>
      <c r="H61" s="247"/>
      <c r="I61" s="248">
        <f>ROUND(E61*H61,2)</f>
        <v>0</v>
      </c>
      <c r="J61" s="247"/>
      <c r="K61" s="248">
        <f>ROUND(E61*J61,2)</f>
        <v>0</v>
      </c>
      <c r="L61" s="248">
        <v>21</v>
      </c>
      <c r="M61" s="248">
        <f>G61*(1+L61/100)</f>
        <v>0</v>
      </c>
      <c r="N61" s="248">
        <v>0</v>
      </c>
      <c r="O61" s="248">
        <f>ROUND(E61*N61,2)</f>
        <v>0</v>
      </c>
      <c r="P61" s="248">
        <v>0</v>
      </c>
      <c r="Q61" s="248">
        <f>ROUND(E61*P61,2)</f>
        <v>0</v>
      </c>
      <c r="R61" s="248"/>
      <c r="S61" s="248" t="s">
        <v>109</v>
      </c>
      <c r="T61" s="249" t="s">
        <v>109</v>
      </c>
      <c r="U61" s="233">
        <v>0</v>
      </c>
      <c r="V61" s="233">
        <f>ROUND(E61*U61,2)</f>
        <v>0</v>
      </c>
      <c r="W61" s="233"/>
      <c r="X61" s="233" t="s">
        <v>110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150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2.5" outlineLevel="1">
      <c r="A62" s="231"/>
      <c r="B62" s="232"/>
      <c r="C62" s="254" t="s">
        <v>170</v>
      </c>
      <c r="D62" s="234"/>
      <c r="E62" s="235"/>
      <c r="F62" s="233"/>
      <c r="G62" s="233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113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31"/>
      <c r="B63" s="232"/>
      <c r="C63" s="254" t="s">
        <v>153</v>
      </c>
      <c r="D63" s="234"/>
      <c r="E63" s="235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113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>
      <c r="A64" s="231"/>
      <c r="B64" s="232"/>
      <c r="C64" s="254" t="s">
        <v>154</v>
      </c>
      <c r="D64" s="234"/>
      <c r="E64" s="235">
        <v>110.15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113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>
      <c r="A65" s="231"/>
      <c r="B65" s="232"/>
      <c r="C65" s="254" t="s">
        <v>155</v>
      </c>
      <c r="D65" s="234"/>
      <c r="E65" s="235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113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>
      <c r="A66" s="231"/>
      <c r="B66" s="232"/>
      <c r="C66" s="254" t="s">
        <v>156</v>
      </c>
      <c r="D66" s="234"/>
      <c r="E66" s="235">
        <v>5.968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113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>
      <c r="A67" s="231"/>
      <c r="B67" s="232"/>
      <c r="C67" s="254" t="s">
        <v>157</v>
      </c>
      <c r="D67" s="234"/>
      <c r="E67" s="235"/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113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>
      <c r="A68" s="231"/>
      <c r="B68" s="232"/>
      <c r="C68" s="254" t="s">
        <v>158</v>
      </c>
      <c r="D68" s="234"/>
      <c r="E68" s="235">
        <v>0.4239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113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>
      <c r="A69" s="231"/>
      <c r="B69" s="232"/>
      <c r="C69" s="254" t="s">
        <v>159</v>
      </c>
      <c r="D69" s="234"/>
      <c r="E69" s="235"/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113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31"/>
      <c r="B70" s="232"/>
      <c r="C70" s="254" t="s">
        <v>160</v>
      </c>
      <c r="D70" s="234"/>
      <c r="E70" s="235">
        <v>0.58875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113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>
      <c r="A71" s="243">
        <v>11</v>
      </c>
      <c r="B71" s="244" t="s">
        <v>171</v>
      </c>
      <c r="C71" s="253" t="s">
        <v>172</v>
      </c>
      <c r="D71" s="245" t="s">
        <v>108</v>
      </c>
      <c r="E71" s="246">
        <v>0.4239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0</v>
      </c>
      <c r="O71" s="248">
        <f>ROUND(E71*N71,2)</f>
        <v>0</v>
      </c>
      <c r="P71" s="248">
        <v>0</v>
      </c>
      <c r="Q71" s="248">
        <f>ROUND(E71*P71,2)</f>
        <v>0</v>
      </c>
      <c r="R71" s="248"/>
      <c r="S71" s="248" t="s">
        <v>109</v>
      </c>
      <c r="T71" s="249" t="s">
        <v>109</v>
      </c>
      <c r="U71" s="233">
        <v>0.65</v>
      </c>
      <c r="V71" s="233">
        <f>ROUND(E71*U71,2)</f>
        <v>0.28000000000000003</v>
      </c>
      <c r="W71" s="233"/>
      <c r="X71" s="233" t="s">
        <v>110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111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>
      <c r="A72" s="231"/>
      <c r="B72" s="232"/>
      <c r="C72" s="254" t="s">
        <v>173</v>
      </c>
      <c r="D72" s="234"/>
      <c r="E72" s="235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113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>
      <c r="A73" s="231"/>
      <c r="B73" s="232"/>
      <c r="C73" s="254" t="s">
        <v>158</v>
      </c>
      <c r="D73" s="234"/>
      <c r="E73" s="235">
        <v>0.4239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113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>
      <c r="A74" s="243">
        <v>12</v>
      </c>
      <c r="B74" s="244" t="s">
        <v>174</v>
      </c>
      <c r="C74" s="253" t="s">
        <v>175</v>
      </c>
      <c r="D74" s="245" t="s">
        <v>108</v>
      </c>
      <c r="E74" s="246">
        <v>0.37680000000000002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0</v>
      </c>
      <c r="O74" s="248">
        <f>ROUND(E74*N74,2)</f>
        <v>0</v>
      </c>
      <c r="P74" s="248">
        <v>0</v>
      </c>
      <c r="Q74" s="248">
        <f>ROUND(E74*P74,2)</f>
        <v>0</v>
      </c>
      <c r="R74" s="248"/>
      <c r="S74" s="248" t="s">
        <v>109</v>
      </c>
      <c r="T74" s="249" t="s">
        <v>109</v>
      </c>
      <c r="U74" s="233">
        <v>0.2</v>
      </c>
      <c r="V74" s="233">
        <f>ROUND(E74*U74,2)</f>
        <v>0.08</v>
      </c>
      <c r="W74" s="233"/>
      <c r="X74" s="233" t="s">
        <v>110</v>
      </c>
      <c r="Y74" s="214"/>
      <c r="Z74" s="214"/>
      <c r="AA74" s="214"/>
      <c r="AB74" s="214"/>
      <c r="AC74" s="214"/>
      <c r="AD74" s="214"/>
      <c r="AE74" s="214"/>
      <c r="AF74" s="214"/>
      <c r="AG74" s="214" t="s">
        <v>150</v>
      </c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>
      <c r="A75" s="231"/>
      <c r="B75" s="232"/>
      <c r="C75" s="255" t="s">
        <v>176</v>
      </c>
      <c r="D75" s="250"/>
      <c r="E75" s="250"/>
      <c r="F75" s="250"/>
      <c r="G75" s="250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177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>
      <c r="A76" s="231"/>
      <c r="B76" s="232"/>
      <c r="C76" s="254" t="s">
        <v>178</v>
      </c>
      <c r="D76" s="234"/>
      <c r="E76" s="235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113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>
      <c r="A77" s="231"/>
      <c r="B77" s="232"/>
      <c r="C77" s="254" t="s">
        <v>179</v>
      </c>
      <c r="D77" s="234"/>
      <c r="E77" s="235">
        <v>0.37680000000000002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113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>
      <c r="A78" s="243">
        <v>13</v>
      </c>
      <c r="B78" s="244" t="s">
        <v>180</v>
      </c>
      <c r="C78" s="253" t="s">
        <v>181</v>
      </c>
      <c r="D78" s="245" t="s">
        <v>182</v>
      </c>
      <c r="E78" s="246">
        <v>100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8">
        <v>0</v>
      </c>
      <c r="O78" s="248">
        <f>ROUND(E78*N78,2)</f>
        <v>0</v>
      </c>
      <c r="P78" s="248">
        <v>0</v>
      </c>
      <c r="Q78" s="248">
        <f>ROUND(E78*P78,2)</f>
        <v>0</v>
      </c>
      <c r="R78" s="248"/>
      <c r="S78" s="248" t="s">
        <v>109</v>
      </c>
      <c r="T78" s="249" t="s">
        <v>109</v>
      </c>
      <c r="U78" s="233">
        <v>0.02</v>
      </c>
      <c r="V78" s="233">
        <f>ROUND(E78*U78,2)</f>
        <v>2</v>
      </c>
      <c r="W78" s="233"/>
      <c r="X78" s="233" t="s">
        <v>110</v>
      </c>
      <c r="Y78" s="214"/>
      <c r="Z78" s="214"/>
      <c r="AA78" s="214"/>
      <c r="AB78" s="214"/>
      <c r="AC78" s="214"/>
      <c r="AD78" s="214"/>
      <c r="AE78" s="214"/>
      <c r="AF78" s="214"/>
      <c r="AG78" s="214" t="s">
        <v>150</v>
      </c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ht="22.5" outlineLevel="1">
      <c r="A79" s="231"/>
      <c r="B79" s="232"/>
      <c r="C79" s="254" t="s">
        <v>183</v>
      </c>
      <c r="D79" s="234"/>
      <c r="E79" s="235"/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113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>
      <c r="A80" s="231"/>
      <c r="B80" s="232"/>
      <c r="C80" s="254" t="s">
        <v>184</v>
      </c>
      <c r="D80" s="234"/>
      <c r="E80" s="235">
        <v>100</v>
      </c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14"/>
      <c r="Z80" s="214"/>
      <c r="AA80" s="214"/>
      <c r="AB80" s="214"/>
      <c r="AC80" s="214"/>
      <c r="AD80" s="214"/>
      <c r="AE80" s="214"/>
      <c r="AF80" s="214"/>
      <c r="AG80" s="214" t="s">
        <v>113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>
      <c r="A81" s="243">
        <v>14</v>
      </c>
      <c r="B81" s="244" t="s">
        <v>185</v>
      </c>
      <c r="C81" s="253" t="s">
        <v>186</v>
      </c>
      <c r="D81" s="245" t="s">
        <v>182</v>
      </c>
      <c r="E81" s="246">
        <v>100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48"/>
      <c r="S81" s="248" t="s">
        <v>109</v>
      </c>
      <c r="T81" s="249" t="s">
        <v>109</v>
      </c>
      <c r="U81" s="233">
        <v>0.02</v>
      </c>
      <c r="V81" s="233">
        <f>ROUND(E81*U81,2)</f>
        <v>2</v>
      </c>
      <c r="W81" s="233"/>
      <c r="X81" s="233" t="s">
        <v>110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111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>
      <c r="A82" s="231"/>
      <c r="B82" s="232"/>
      <c r="C82" s="254" t="s">
        <v>187</v>
      </c>
      <c r="D82" s="234"/>
      <c r="E82" s="235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113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>
      <c r="A83" s="231"/>
      <c r="B83" s="232"/>
      <c r="C83" s="254" t="s">
        <v>188</v>
      </c>
      <c r="D83" s="234"/>
      <c r="E83" s="235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113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>
      <c r="A84" s="231"/>
      <c r="B84" s="232"/>
      <c r="C84" s="254" t="s">
        <v>184</v>
      </c>
      <c r="D84" s="234"/>
      <c r="E84" s="235">
        <v>100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113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>
      <c r="A85" s="243">
        <v>15</v>
      </c>
      <c r="B85" s="244" t="s">
        <v>189</v>
      </c>
      <c r="C85" s="253" t="s">
        <v>190</v>
      </c>
      <c r="D85" s="245" t="s">
        <v>182</v>
      </c>
      <c r="E85" s="246">
        <v>100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48"/>
      <c r="S85" s="248" t="s">
        <v>109</v>
      </c>
      <c r="T85" s="249" t="s">
        <v>109</v>
      </c>
      <c r="U85" s="233">
        <v>0.18</v>
      </c>
      <c r="V85" s="233">
        <f>ROUND(E85*U85,2)</f>
        <v>18</v>
      </c>
      <c r="W85" s="233"/>
      <c r="X85" s="233" t="s">
        <v>110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111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>
      <c r="A86" s="231"/>
      <c r="B86" s="232"/>
      <c r="C86" s="254" t="s">
        <v>191</v>
      </c>
      <c r="D86" s="234"/>
      <c r="E86" s="235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113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>
      <c r="A87" s="231"/>
      <c r="B87" s="232"/>
      <c r="C87" s="254" t="s">
        <v>188</v>
      </c>
      <c r="D87" s="234"/>
      <c r="E87" s="235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14"/>
      <c r="Z87" s="214"/>
      <c r="AA87" s="214"/>
      <c r="AB87" s="214"/>
      <c r="AC87" s="214"/>
      <c r="AD87" s="214"/>
      <c r="AE87" s="214"/>
      <c r="AF87" s="214"/>
      <c r="AG87" s="214" t="s">
        <v>113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>
      <c r="A88" s="231"/>
      <c r="B88" s="232"/>
      <c r="C88" s="254" t="s">
        <v>184</v>
      </c>
      <c r="D88" s="234"/>
      <c r="E88" s="235">
        <v>100</v>
      </c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14"/>
      <c r="Z88" s="214"/>
      <c r="AA88" s="214"/>
      <c r="AB88" s="214"/>
      <c r="AC88" s="214"/>
      <c r="AD88" s="214"/>
      <c r="AE88" s="214"/>
      <c r="AF88" s="214"/>
      <c r="AG88" s="214" t="s">
        <v>113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>
      <c r="A89" s="243">
        <v>16</v>
      </c>
      <c r="B89" s="244" t="s">
        <v>192</v>
      </c>
      <c r="C89" s="253" t="s">
        <v>193</v>
      </c>
      <c r="D89" s="245" t="s">
        <v>194</v>
      </c>
      <c r="E89" s="246">
        <v>5</v>
      </c>
      <c r="F89" s="247"/>
      <c r="G89" s="248">
        <f>ROUND(E89*F89,2)</f>
        <v>0</v>
      </c>
      <c r="H89" s="247"/>
      <c r="I89" s="248">
        <f>ROUND(E89*H89,2)</f>
        <v>0</v>
      </c>
      <c r="J89" s="247"/>
      <c r="K89" s="248">
        <f>ROUND(E89*J89,2)</f>
        <v>0</v>
      </c>
      <c r="L89" s="248">
        <v>21</v>
      </c>
      <c r="M89" s="248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48"/>
      <c r="S89" s="248" t="s">
        <v>109</v>
      </c>
      <c r="T89" s="249" t="s">
        <v>109</v>
      </c>
      <c r="U89" s="233">
        <v>0.27</v>
      </c>
      <c r="V89" s="233">
        <f>ROUND(E89*U89,2)</f>
        <v>1.35</v>
      </c>
      <c r="W89" s="233"/>
      <c r="X89" s="233" t="s">
        <v>110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111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ht="22.5" outlineLevel="1">
      <c r="A90" s="231"/>
      <c r="B90" s="232"/>
      <c r="C90" s="254" t="s">
        <v>195</v>
      </c>
      <c r="D90" s="234"/>
      <c r="E90" s="235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113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>
      <c r="A91" s="231"/>
      <c r="B91" s="232"/>
      <c r="C91" s="254" t="s">
        <v>196</v>
      </c>
      <c r="D91" s="234"/>
      <c r="E91" s="235"/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113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>
      <c r="A92" s="231"/>
      <c r="B92" s="232"/>
      <c r="C92" s="254" t="s">
        <v>65</v>
      </c>
      <c r="D92" s="234"/>
      <c r="E92" s="235">
        <v>5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113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>
      <c r="A93" s="243">
        <v>17</v>
      </c>
      <c r="B93" s="244" t="s">
        <v>197</v>
      </c>
      <c r="C93" s="253" t="s">
        <v>198</v>
      </c>
      <c r="D93" s="245" t="s">
        <v>199</v>
      </c>
      <c r="E93" s="246">
        <v>5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8">
        <v>1E-3</v>
      </c>
      <c r="O93" s="248">
        <f>ROUND(E93*N93,2)</f>
        <v>0.01</v>
      </c>
      <c r="P93" s="248">
        <v>0</v>
      </c>
      <c r="Q93" s="248">
        <f>ROUND(E93*P93,2)</f>
        <v>0</v>
      </c>
      <c r="R93" s="248" t="s">
        <v>200</v>
      </c>
      <c r="S93" s="248" t="s">
        <v>109</v>
      </c>
      <c r="T93" s="249" t="s">
        <v>109</v>
      </c>
      <c r="U93" s="233">
        <v>0</v>
      </c>
      <c r="V93" s="233">
        <f>ROUND(E93*U93,2)</f>
        <v>0</v>
      </c>
      <c r="W93" s="233"/>
      <c r="X93" s="233" t="s">
        <v>201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202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>
      <c r="A94" s="231"/>
      <c r="B94" s="232"/>
      <c r="C94" s="254" t="s">
        <v>203</v>
      </c>
      <c r="D94" s="234"/>
      <c r="E94" s="235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14"/>
      <c r="Z94" s="214"/>
      <c r="AA94" s="214"/>
      <c r="AB94" s="214"/>
      <c r="AC94" s="214"/>
      <c r="AD94" s="214"/>
      <c r="AE94" s="214"/>
      <c r="AF94" s="214"/>
      <c r="AG94" s="214" t="s">
        <v>113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ht="22.5" outlineLevel="1">
      <c r="A95" s="231"/>
      <c r="B95" s="232"/>
      <c r="C95" s="254" t="s">
        <v>204</v>
      </c>
      <c r="D95" s="234"/>
      <c r="E95" s="235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113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>
      <c r="A96" s="231"/>
      <c r="B96" s="232"/>
      <c r="C96" s="254" t="s">
        <v>205</v>
      </c>
      <c r="D96" s="234"/>
      <c r="E96" s="235">
        <v>5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113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>
      <c r="A97" s="243">
        <v>18</v>
      </c>
      <c r="B97" s="244" t="s">
        <v>206</v>
      </c>
      <c r="C97" s="253" t="s">
        <v>207</v>
      </c>
      <c r="D97" s="245" t="s">
        <v>108</v>
      </c>
      <c r="E97" s="246">
        <v>10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21</v>
      </c>
      <c r="M97" s="248">
        <f>G97*(1+L97/100)</f>
        <v>0</v>
      </c>
      <c r="N97" s="248">
        <v>1.67</v>
      </c>
      <c r="O97" s="248">
        <f>ROUND(E97*N97,2)</f>
        <v>16.7</v>
      </c>
      <c r="P97" s="248">
        <v>0</v>
      </c>
      <c r="Q97" s="248">
        <f>ROUND(E97*P97,2)</f>
        <v>0</v>
      </c>
      <c r="R97" s="248" t="s">
        <v>200</v>
      </c>
      <c r="S97" s="248" t="s">
        <v>109</v>
      </c>
      <c r="T97" s="249" t="s">
        <v>109</v>
      </c>
      <c r="U97" s="233">
        <v>0</v>
      </c>
      <c r="V97" s="233">
        <f>ROUND(E97*U97,2)</f>
        <v>0</v>
      </c>
      <c r="W97" s="233"/>
      <c r="X97" s="233" t="s">
        <v>201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208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ht="22.5" outlineLevel="1">
      <c r="A98" s="231"/>
      <c r="B98" s="232"/>
      <c r="C98" s="254" t="s">
        <v>209</v>
      </c>
      <c r="D98" s="234"/>
      <c r="E98" s="235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3"/>
      <c r="Y98" s="214"/>
      <c r="Z98" s="214"/>
      <c r="AA98" s="214"/>
      <c r="AB98" s="214"/>
      <c r="AC98" s="214"/>
      <c r="AD98" s="214"/>
      <c r="AE98" s="214"/>
      <c r="AF98" s="214"/>
      <c r="AG98" s="214" t="s">
        <v>113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>
      <c r="A99" s="231"/>
      <c r="B99" s="232"/>
      <c r="C99" s="254" t="s">
        <v>188</v>
      </c>
      <c r="D99" s="234"/>
      <c r="E99" s="235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113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>
      <c r="A100" s="231"/>
      <c r="B100" s="232"/>
      <c r="C100" s="254" t="s">
        <v>210</v>
      </c>
      <c r="D100" s="234"/>
      <c r="E100" s="235">
        <v>10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113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>
      <c r="A101" s="243">
        <v>19</v>
      </c>
      <c r="B101" s="244" t="s">
        <v>211</v>
      </c>
      <c r="C101" s="253" t="s">
        <v>212</v>
      </c>
      <c r="D101" s="245" t="s">
        <v>213</v>
      </c>
      <c r="E101" s="246">
        <v>0.64056000000000002</v>
      </c>
      <c r="F101" s="247"/>
      <c r="G101" s="248">
        <f>ROUND(E101*F101,2)</f>
        <v>0</v>
      </c>
      <c r="H101" s="247"/>
      <c r="I101" s="248">
        <f>ROUND(E101*H101,2)</f>
        <v>0</v>
      </c>
      <c r="J101" s="247"/>
      <c r="K101" s="248">
        <f>ROUND(E101*J101,2)</f>
        <v>0</v>
      </c>
      <c r="L101" s="248">
        <v>21</v>
      </c>
      <c r="M101" s="248">
        <f>G101*(1+L101/100)</f>
        <v>0</v>
      </c>
      <c r="N101" s="248">
        <v>1</v>
      </c>
      <c r="O101" s="248">
        <f>ROUND(E101*N101,2)</f>
        <v>0.64</v>
      </c>
      <c r="P101" s="248">
        <v>0</v>
      </c>
      <c r="Q101" s="248">
        <f>ROUND(E101*P101,2)</f>
        <v>0</v>
      </c>
      <c r="R101" s="248" t="s">
        <v>200</v>
      </c>
      <c r="S101" s="248" t="s">
        <v>109</v>
      </c>
      <c r="T101" s="249" t="s">
        <v>109</v>
      </c>
      <c r="U101" s="233">
        <v>0</v>
      </c>
      <c r="V101" s="233">
        <f>ROUND(E101*U101,2)</f>
        <v>0</v>
      </c>
      <c r="W101" s="233"/>
      <c r="X101" s="233" t="s">
        <v>201</v>
      </c>
      <c r="Y101" s="214"/>
      <c r="Z101" s="214"/>
      <c r="AA101" s="214"/>
      <c r="AB101" s="214"/>
      <c r="AC101" s="214"/>
      <c r="AD101" s="214"/>
      <c r="AE101" s="214"/>
      <c r="AF101" s="214"/>
      <c r="AG101" s="214" t="s">
        <v>208</v>
      </c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>
      <c r="A102" s="231"/>
      <c r="B102" s="232"/>
      <c r="C102" s="254" t="s">
        <v>214</v>
      </c>
      <c r="D102" s="234"/>
      <c r="E102" s="235"/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113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>
      <c r="A103" s="231"/>
      <c r="B103" s="232"/>
      <c r="C103" s="254" t="s">
        <v>215</v>
      </c>
      <c r="D103" s="234"/>
      <c r="E103" s="235">
        <v>0.64056000000000002</v>
      </c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14"/>
      <c r="Z103" s="214"/>
      <c r="AA103" s="214"/>
      <c r="AB103" s="214"/>
      <c r="AC103" s="214"/>
      <c r="AD103" s="214"/>
      <c r="AE103" s="214"/>
      <c r="AF103" s="214"/>
      <c r="AG103" s="214" t="s">
        <v>113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>
      <c r="A104" s="237" t="s">
        <v>104</v>
      </c>
      <c r="B104" s="238" t="s">
        <v>63</v>
      </c>
      <c r="C104" s="252" t="s">
        <v>64</v>
      </c>
      <c r="D104" s="239"/>
      <c r="E104" s="240"/>
      <c r="F104" s="241"/>
      <c r="G104" s="241">
        <f>SUMIF(AG105:AG130,"&lt;&gt;NOR",G105:G130)</f>
        <v>0</v>
      </c>
      <c r="H104" s="241"/>
      <c r="I104" s="241">
        <f>SUM(I105:I130)</f>
        <v>0</v>
      </c>
      <c r="J104" s="241"/>
      <c r="K104" s="241">
        <f>SUM(K105:K130)</f>
        <v>0</v>
      </c>
      <c r="L104" s="241"/>
      <c r="M104" s="241">
        <f>SUM(M105:M130)</f>
        <v>0</v>
      </c>
      <c r="N104" s="241"/>
      <c r="O104" s="241">
        <f>SUM(O105:O130)</f>
        <v>1.3699999999999999</v>
      </c>
      <c r="P104" s="241"/>
      <c r="Q104" s="241">
        <f>SUM(Q105:Q130)</f>
        <v>0</v>
      </c>
      <c r="R104" s="241"/>
      <c r="S104" s="241"/>
      <c r="T104" s="242"/>
      <c r="U104" s="236"/>
      <c r="V104" s="236">
        <f>SUM(V105:V130)</f>
        <v>94.58</v>
      </c>
      <c r="W104" s="236"/>
      <c r="X104" s="236"/>
      <c r="AG104" t="s">
        <v>105</v>
      </c>
    </row>
    <row r="105" spans="1:60" ht="22.5" outlineLevel="1">
      <c r="A105" s="243">
        <v>20</v>
      </c>
      <c r="B105" s="244" t="s">
        <v>216</v>
      </c>
      <c r="C105" s="253" t="s">
        <v>217</v>
      </c>
      <c r="D105" s="245" t="s">
        <v>182</v>
      </c>
      <c r="E105" s="246">
        <v>383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21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109</v>
      </c>
      <c r="T105" s="249" t="s">
        <v>109</v>
      </c>
      <c r="U105" s="233">
        <v>0.15</v>
      </c>
      <c r="V105" s="233">
        <f>ROUND(E105*U105,2)</f>
        <v>57.45</v>
      </c>
      <c r="W105" s="233"/>
      <c r="X105" s="233" t="s">
        <v>110</v>
      </c>
      <c r="Y105" s="214"/>
      <c r="Z105" s="214"/>
      <c r="AA105" s="214"/>
      <c r="AB105" s="214"/>
      <c r="AC105" s="214"/>
      <c r="AD105" s="214"/>
      <c r="AE105" s="214"/>
      <c r="AF105" s="214"/>
      <c r="AG105" s="214" t="s">
        <v>111</v>
      </c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>
      <c r="A106" s="231"/>
      <c r="B106" s="232"/>
      <c r="C106" s="254" t="s">
        <v>218</v>
      </c>
      <c r="D106" s="234"/>
      <c r="E106" s="235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233"/>
      <c r="W106" s="233"/>
      <c r="X106" s="233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113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>
      <c r="A107" s="231"/>
      <c r="B107" s="232"/>
      <c r="C107" s="254" t="s">
        <v>219</v>
      </c>
      <c r="D107" s="234"/>
      <c r="E107" s="235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113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>
      <c r="A108" s="231"/>
      <c r="B108" s="232"/>
      <c r="C108" s="254" t="s">
        <v>220</v>
      </c>
      <c r="D108" s="234"/>
      <c r="E108" s="235">
        <v>288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113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>
      <c r="A109" s="231"/>
      <c r="B109" s="232"/>
      <c r="C109" s="254" t="s">
        <v>221</v>
      </c>
      <c r="D109" s="234"/>
      <c r="E109" s="235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113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>
      <c r="A110" s="231"/>
      <c r="B110" s="232"/>
      <c r="C110" s="254" t="s">
        <v>222</v>
      </c>
      <c r="D110" s="234"/>
      <c r="E110" s="235">
        <v>95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113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>
      <c r="A111" s="243">
        <v>21</v>
      </c>
      <c r="B111" s="244" t="s">
        <v>223</v>
      </c>
      <c r="C111" s="253" t="s">
        <v>224</v>
      </c>
      <c r="D111" s="245" t="s">
        <v>108</v>
      </c>
      <c r="E111" s="246">
        <v>0.40271000000000001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21</v>
      </c>
      <c r="M111" s="248">
        <f>G111*(1+L111/100)</f>
        <v>0</v>
      </c>
      <c r="N111" s="248">
        <v>2.5249999999999999</v>
      </c>
      <c r="O111" s="248">
        <f>ROUND(E111*N111,2)</f>
        <v>1.02</v>
      </c>
      <c r="P111" s="248">
        <v>0</v>
      </c>
      <c r="Q111" s="248">
        <f>ROUND(E111*P111,2)</f>
        <v>0</v>
      </c>
      <c r="R111" s="248"/>
      <c r="S111" s="248" t="s">
        <v>109</v>
      </c>
      <c r="T111" s="249" t="s">
        <v>109</v>
      </c>
      <c r="U111" s="233">
        <v>0.48</v>
      </c>
      <c r="V111" s="233">
        <f>ROUND(E111*U111,2)</f>
        <v>0.19</v>
      </c>
      <c r="W111" s="233"/>
      <c r="X111" s="233" t="s">
        <v>110</v>
      </c>
      <c r="Y111" s="214"/>
      <c r="Z111" s="214"/>
      <c r="AA111" s="214"/>
      <c r="AB111" s="214"/>
      <c r="AC111" s="214"/>
      <c r="AD111" s="214"/>
      <c r="AE111" s="214"/>
      <c r="AF111" s="214"/>
      <c r="AG111" s="214" t="s">
        <v>111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ht="22.5" outlineLevel="1">
      <c r="A112" s="231"/>
      <c r="B112" s="232"/>
      <c r="C112" s="254" t="s">
        <v>225</v>
      </c>
      <c r="D112" s="234"/>
      <c r="E112" s="235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113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>
      <c r="A113" s="231"/>
      <c r="B113" s="232"/>
      <c r="C113" s="254" t="s">
        <v>226</v>
      </c>
      <c r="D113" s="234"/>
      <c r="E113" s="235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113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>
      <c r="A114" s="231"/>
      <c r="B114" s="232"/>
      <c r="C114" s="254" t="s">
        <v>227</v>
      </c>
      <c r="D114" s="234"/>
      <c r="E114" s="235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113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>
      <c r="A115" s="231"/>
      <c r="B115" s="232"/>
      <c r="C115" s="254" t="s">
        <v>228</v>
      </c>
      <c r="D115" s="234"/>
      <c r="E115" s="235">
        <v>0.50868000000000002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113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>
      <c r="A116" s="231"/>
      <c r="B116" s="232"/>
      <c r="C116" s="254" t="s">
        <v>229</v>
      </c>
      <c r="D116" s="234"/>
      <c r="E116" s="235">
        <v>-0.10598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113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>
      <c r="A117" s="243">
        <v>22</v>
      </c>
      <c r="B117" s="244" t="s">
        <v>230</v>
      </c>
      <c r="C117" s="253" t="s">
        <v>231</v>
      </c>
      <c r="D117" s="245" t="s">
        <v>182</v>
      </c>
      <c r="E117" s="246">
        <v>383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8">
        <v>5.0000000000000001E-4</v>
      </c>
      <c r="O117" s="248">
        <f>ROUND(E117*N117,2)</f>
        <v>0.19</v>
      </c>
      <c r="P117" s="248">
        <v>0</v>
      </c>
      <c r="Q117" s="248">
        <f>ROUND(E117*P117,2)</f>
        <v>0</v>
      </c>
      <c r="R117" s="248"/>
      <c r="S117" s="248" t="s">
        <v>109</v>
      </c>
      <c r="T117" s="249" t="s">
        <v>109</v>
      </c>
      <c r="U117" s="233">
        <v>0.09</v>
      </c>
      <c r="V117" s="233">
        <f>ROUND(E117*U117,2)</f>
        <v>34.47</v>
      </c>
      <c r="W117" s="233"/>
      <c r="X117" s="233" t="s">
        <v>110</v>
      </c>
      <c r="Y117" s="214"/>
      <c r="Z117" s="214"/>
      <c r="AA117" s="214"/>
      <c r="AB117" s="214"/>
      <c r="AC117" s="214"/>
      <c r="AD117" s="214"/>
      <c r="AE117" s="214"/>
      <c r="AF117" s="214"/>
      <c r="AG117" s="214" t="s">
        <v>111</v>
      </c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>
      <c r="A118" s="231"/>
      <c r="B118" s="232"/>
      <c r="C118" s="254" t="s">
        <v>232</v>
      </c>
      <c r="D118" s="234"/>
      <c r="E118" s="235"/>
      <c r="F118" s="233"/>
      <c r="G118" s="233"/>
      <c r="H118" s="233"/>
      <c r="I118" s="233"/>
      <c r="J118" s="233"/>
      <c r="K118" s="233"/>
      <c r="L118" s="233"/>
      <c r="M118" s="233"/>
      <c r="N118" s="233"/>
      <c r="O118" s="233"/>
      <c r="P118" s="233"/>
      <c r="Q118" s="233"/>
      <c r="R118" s="233"/>
      <c r="S118" s="233"/>
      <c r="T118" s="233"/>
      <c r="U118" s="233"/>
      <c r="V118" s="233"/>
      <c r="W118" s="233"/>
      <c r="X118" s="233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113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>
      <c r="A119" s="231"/>
      <c r="B119" s="232"/>
      <c r="C119" s="254" t="s">
        <v>233</v>
      </c>
      <c r="D119" s="234"/>
      <c r="E119" s="235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113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>
      <c r="A120" s="231"/>
      <c r="B120" s="232"/>
      <c r="C120" s="254" t="s">
        <v>234</v>
      </c>
      <c r="D120" s="234"/>
      <c r="E120" s="235">
        <v>383</v>
      </c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113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>
      <c r="A121" s="243">
        <v>23</v>
      </c>
      <c r="B121" s="244" t="s">
        <v>235</v>
      </c>
      <c r="C121" s="253" t="s">
        <v>236</v>
      </c>
      <c r="D121" s="245" t="s">
        <v>213</v>
      </c>
      <c r="E121" s="246">
        <v>0.1356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21</v>
      </c>
      <c r="M121" s="248">
        <f>G121*(1+L121/100)</f>
        <v>0</v>
      </c>
      <c r="N121" s="248">
        <v>1.9539999999999998E-2</v>
      </c>
      <c r="O121" s="248">
        <f>ROUND(E121*N121,2)</f>
        <v>0</v>
      </c>
      <c r="P121" s="248">
        <v>0</v>
      </c>
      <c r="Q121" s="248">
        <f>ROUND(E121*P121,2)</f>
        <v>0</v>
      </c>
      <c r="R121" s="248"/>
      <c r="S121" s="248" t="s">
        <v>109</v>
      </c>
      <c r="T121" s="249" t="s">
        <v>109</v>
      </c>
      <c r="U121" s="233">
        <v>18.18</v>
      </c>
      <c r="V121" s="233">
        <f>ROUND(E121*U121,2)</f>
        <v>2.4700000000000002</v>
      </c>
      <c r="W121" s="233"/>
      <c r="X121" s="233" t="s">
        <v>110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111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>
      <c r="A122" s="231"/>
      <c r="B122" s="232"/>
      <c r="C122" s="254" t="s">
        <v>237</v>
      </c>
      <c r="D122" s="234"/>
      <c r="E122" s="235"/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113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22.5" outlineLevel="1">
      <c r="A123" s="231"/>
      <c r="B123" s="232"/>
      <c r="C123" s="254" t="s">
        <v>238</v>
      </c>
      <c r="D123" s="234"/>
      <c r="E123" s="235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3"/>
      <c r="Y123" s="214"/>
      <c r="Z123" s="214"/>
      <c r="AA123" s="214"/>
      <c r="AB123" s="214"/>
      <c r="AC123" s="214"/>
      <c r="AD123" s="214"/>
      <c r="AE123" s="214"/>
      <c r="AF123" s="214"/>
      <c r="AG123" s="214" t="s">
        <v>113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1">
      <c r="A124" s="231"/>
      <c r="B124" s="232"/>
      <c r="C124" s="254" t="s">
        <v>239</v>
      </c>
      <c r="D124" s="234"/>
      <c r="E124" s="235"/>
      <c r="F124" s="233"/>
      <c r="G124" s="233"/>
      <c r="H124" s="233"/>
      <c r="I124" s="233"/>
      <c r="J124" s="233"/>
      <c r="K124" s="233"/>
      <c r="L124" s="233"/>
      <c r="M124" s="233"/>
      <c r="N124" s="233"/>
      <c r="O124" s="233"/>
      <c r="P124" s="233"/>
      <c r="Q124" s="233"/>
      <c r="R124" s="233"/>
      <c r="S124" s="233"/>
      <c r="T124" s="233"/>
      <c r="U124" s="233"/>
      <c r="V124" s="233"/>
      <c r="W124" s="233"/>
      <c r="X124" s="233"/>
      <c r="Y124" s="214"/>
      <c r="Z124" s="214"/>
      <c r="AA124" s="214"/>
      <c r="AB124" s="214"/>
      <c r="AC124" s="214"/>
      <c r="AD124" s="214"/>
      <c r="AE124" s="214"/>
      <c r="AF124" s="214"/>
      <c r="AG124" s="214" t="s">
        <v>113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>
      <c r="A125" s="231"/>
      <c r="B125" s="232"/>
      <c r="C125" s="254" t="s">
        <v>240</v>
      </c>
      <c r="D125" s="234"/>
      <c r="E125" s="235">
        <v>0.1356</v>
      </c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113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>
      <c r="A126" s="243">
        <v>24</v>
      </c>
      <c r="B126" s="244" t="s">
        <v>241</v>
      </c>
      <c r="C126" s="253" t="s">
        <v>242</v>
      </c>
      <c r="D126" s="245" t="s">
        <v>243</v>
      </c>
      <c r="E126" s="246">
        <v>7.2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8">
        <v>2.2599999999999999E-2</v>
      </c>
      <c r="O126" s="248">
        <f>ROUND(E126*N126,2)</f>
        <v>0.16</v>
      </c>
      <c r="P126" s="248">
        <v>0</v>
      </c>
      <c r="Q126" s="248">
        <f>ROUND(E126*P126,2)</f>
        <v>0</v>
      </c>
      <c r="R126" s="248" t="s">
        <v>200</v>
      </c>
      <c r="S126" s="248" t="s">
        <v>109</v>
      </c>
      <c r="T126" s="249" t="s">
        <v>109</v>
      </c>
      <c r="U126" s="233">
        <v>0</v>
      </c>
      <c r="V126" s="233">
        <f>ROUND(E126*U126,2)</f>
        <v>0</v>
      </c>
      <c r="W126" s="233"/>
      <c r="X126" s="233" t="s">
        <v>201</v>
      </c>
      <c r="Y126" s="214"/>
      <c r="Z126" s="214"/>
      <c r="AA126" s="214"/>
      <c r="AB126" s="214"/>
      <c r="AC126" s="214"/>
      <c r="AD126" s="214"/>
      <c r="AE126" s="214"/>
      <c r="AF126" s="214"/>
      <c r="AG126" s="214" t="s">
        <v>208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ht="22.5" outlineLevel="1">
      <c r="A127" s="231"/>
      <c r="B127" s="232"/>
      <c r="C127" s="254" t="s">
        <v>237</v>
      </c>
      <c r="D127" s="234"/>
      <c r="E127" s="235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113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ht="22.5" outlineLevel="1">
      <c r="A128" s="231"/>
      <c r="B128" s="232"/>
      <c r="C128" s="254" t="s">
        <v>238</v>
      </c>
      <c r="D128" s="234"/>
      <c r="E128" s="235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113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ht="33.75" outlineLevel="1">
      <c r="A129" s="231"/>
      <c r="B129" s="232"/>
      <c r="C129" s="254" t="s">
        <v>244</v>
      </c>
      <c r="D129" s="234"/>
      <c r="E129" s="235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113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>
      <c r="A130" s="231"/>
      <c r="B130" s="232"/>
      <c r="C130" s="254" t="s">
        <v>245</v>
      </c>
      <c r="D130" s="234"/>
      <c r="E130" s="235">
        <v>7.2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113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>
      <c r="A131" s="237" t="s">
        <v>104</v>
      </c>
      <c r="B131" s="238" t="s">
        <v>65</v>
      </c>
      <c r="C131" s="252" t="s">
        <v>66</v>
      </c>
      <c r="D131" s="239"/>
      <c r="E131" s="240"/>
      <c r="F131" s="241"/>
      <c r="G131" s="241">
        <f>SUMIF(AG132:AG181,"&lt;&gt;NOR",G132:G181)</f>
        <v>0</v>
      </c>
      <c r="H131" s="241"/>
      <c r="I131" s="241">
        <f>SUM(I132:I181)</f>
        <v>0</v>
      </c>
      <c r="J131" s="241"/>
      <c r="K131" s="241">
        <f>SUM(K132:K181)</f>
        <v>0</v>
      </c>
      <c r="L131" s="241"/>
      <c r="M131" s="241">
        <f>SUM(M132:M181)</f>
        <v>0</v>
      </c>
      <c r="N131" s="241"/>
      <c r="O131" s="241">
        <f>SUM(O132:O181)</f>
        <v>293.25</v>
      </c>
      <c r="P131" s="241"/>
      <c r="Q131" s="241">
        <f>SUM(Q132:Q181)</f>
        <v>0</v>
      </c>
      <c r="R131" s="241"/>
      <c r="S131" s="241"/>
      <c r="T131" s="242"/>
      <c r="U131" s="236"/>
      <c r="V131" s="236">
        <f>SUM(V132:V181)</f>
        <v>203.28</v>
      </c>
      <c r="W131" s="236"/>
      <c r="X131" s="236"/>
      <c r="AG131" t="s">
        <v>105</v>
      </c>
    </row>
    <row r="132" spans="1:60" outlineLevel="1">
      <c r="A132" s="243">
        <v>25</v>
      </c>
      <c r="B132" s="244" t="s">
        <v>246</v>
      </c>
      <c r="C132" s="253" t="s">
        <v>247</v>
      </c>
      <c r="D132" s="245" t="s">
        <v>182</v>
      </c>
      <c r="E132" s="246">
        <v>288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21</v>
      </c>
      <c r="M132" s="248">
        <f>G132*(1+L132/100)</f>
        <v>0</v>
      </c>
      <c r="N132" s="248">
        <v>0.43</v>
      </c>
      <c r="O132" s="248">
        <f>ROUND(E132*N132,2)</f>
        <v>123.84</v>
      </c>
      <c r="P132" s="248">
        <v>0</v>
      </c>
      <c r="Q132" s="248">
        <f>ROUND(E132*P132,2)</f>
        <v>0</v>
      </c>
      <c r="R132" s="248"/>
      <c r="S132" s="248" t="s">
        <v>109</v>
      </c>
      <c r="T132" s="249" t="s">
        <v>109</v>
      </c>
      <c r="U132" s="233">
        <v>0.03</v>
      </c>
      <c r="V132" s="233">
        <f>ROUND(E132*U132,2)</f>
        <v>8.64</v>
      </c>
      <c r="W132" s="233"/>
      <c r="X132" s="233" t="s">
        <v>110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111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2.5" outlineLevel="1">
      <c r="A133" s="231"/>
      <c r="B133" s="232"/>
      <c r="C133" s="254" t="s">
        <v>248</v>
      </c>
      <c r="D133" s="234"/>
      <c r="E133" s="235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113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>
      <c r="A134" s="231"/>
      <c r="B134" s="232"/>
      <c r="C134" s="254" t="s">
        <v>220</v>
      </c>
      <c r="D134" s="234"/>
      <c r="E134" s="235">
        <v>288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113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ht="22.5" outlineLevel="1">
      <c r="A135" s="243">
        <v>26</v>
      </c>
      <c r="B135" s="244" t="s">
        <v>249</v>
      </c>
      <c r="C135" s="253" t="s">
        <v>250</v>
      </c>
      <c r="D135" s="245" t="s">
        <v>182</v>
      </c>
      <c r="E135" s="246">
        <v>288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8">
        <v>7.5600000000000001E-2</v>
      </c>
      <c r="O135" s="248">
        <f>ROUND(E135*N135,2)</f>
        <v>21.77</v>
      </c>
      <c r="P135" s="248">
        <v>0</v>
      </c>
      <c r="Q135" s="248">
        <f>ROUND(E135*P135,2)</f>
        <v>0</v>
      </c>
      <c r="R135" s="248"/>
      <c r="S135" s="248" t="s">
        <v>109</v>
      </c>
      <c r="T135" s="249" t="s">
        <v>109</v>
      </c>
      <c r="U135" s="233">
        <v>0.03</v>
      </c>
      <c r="V135" s="233">
        <f>ROUND(E135*U135,2)</f>
        <v>8.64</v>
      </c>
      <c r="W135" s="233"/>
      <c r="X135" s="233" t="s">
        <v>110</v>
      </c>
      <c r="Y135" s="214"/>
      <c r="Z135" s="214"/>
      <c r="AA135" s="214"/>
      <c r="AB135" s="214"/>
      <c r="AC135" s="214"/>
      <c r="AD135" s="214"/>
      <c r="AE135" s="214"/>
      <c r="AF135" s="214"/>
      <c r="AG135" s="214" t="s">
        <v>111</v>
      </c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ht="22.5" outlineLevel="1">
      <c r="A136" s="231"/>
      <c r="B136" s="232"/>
      <c r="C136" s="254" t="s">
        <v>248</v>
      </c>
      <c r="D136" s="234"/>
      <c r="E136" s="235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3"/>
      <c r="Y136" s="214"/>
      <c r="Z136" s="214"/>
      <c r="AA136" s="214"/>
      <c r="AB136" s="214"/>
      <c r="AC136" s="214"/>
      <c r="AD136" s="214"/>
      <c r="AE136" s="214"/>
      <c r="AF136" s="214"/>
      <c r="AG136" s="214" t="s">
        <v>113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>
      <c r="A137" s="231"/>
      <c r="B137" s="232"/>
      <c r="C137" s="254" t="s">
        <v>251</v>
      </c>
      <c r="D137" s="234"/>
      <c r="E137" s="235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113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31"/>
      <c r="B138" s="232"/>
      <c r="C138" s="254" t="s">
        <v>220</v>
      </c>
      <c r="D138" s="234"/>
      <c r="E138" s="235">
        <v>288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113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>
      <c r="A139" s="243">
        <v>27</v>
      </c>
      <c r="B139" s="244" t="s">
        <v>252</v>
      </c>
      <c r="C139" s="253" t="s">
        <v>253</v>
      </c>
      <c r="D139" s="245" t="s">
        <v>182</v>
      </c>
      <c r="E139" s="246">
        <v>288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8">
        <v>0.28799999999999998</v>
      </c>
      <c r="O139" s="248">
        <f>ROUND(E139*N139,2)</f>
        <v>82.94</v>
      </c>
      <c r="P139" s="248">
        <v>0</v>
      </c>
      <c r="Q139" s="248">
        <f>ROUND(E139*P139,2)</f>
        <v>0</v>
      </c>
      <c r="R139" s="248"/>
      <c r="S139" s="248" t="s">
        <v>109</v>
      </c>
      <c r="T139" s="249" t="s">
        <v>109</v>
      </c>
      <c r="U139" s="233">
        <v>0.02</v>
      </c>
      <c r="V139" s="233">
        <f>ROUND(E139*U139,2)</f>
        <v>5.76</v>
      </c>
      <c r="W139" s="233"/>
      <c r="X139" s="233" t="s">
        <v>110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111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ht="22.5" outlineLevel="1">
      <c r="A140" s="231"/>
      <c r="B140" s="232"/>
      <c r="C140" s="254" t="s">
        <v>248</v>
      </c>
      <c r="D140" s="234"/>
      <c r="E140" s="235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14"/>
      <c r="Z140" s="214"/>
      <c r="AA140" s="214"/>
      <c r="AB140" s="214"/>
      <c r="AC140" s="214"/>
      <c r="AD140" s="214"/>
      <c r="AE140" s="214"/>
      <c r="AF140" s="214"/>
      <c r="AG140" s="214" t="s">
        <v>113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>
      <c r="A141" s="231"/>
      <c r="B141" s="232"/>
      <c r="C141" s="254" t="s">
        <v>254</v>
      </c>
      <c r="D141" s="234"/>
      <c r="E141" s="235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113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>
      <c r="A142" s="231"/>
      <c r="B142" s="232"/>
      <c r="C142" s="254" t="s">
        <v>220</v>
      </c>
      <c r="D142" s="234"/>
      <c r="E142" s="235">
        <v>288</v>
      </c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113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ht="22.5" outlineLevel="1">
      <c r="A143" s="243">
        <v>28</v>
      </c>
      <c r="B143" s="244" t="s">
        <v>255</v>
      </c>
      <c r="C143" s="253" t="s">
        <v>256</v>
      </c>
      <c r="D143" s="245" t="s">
        <v>182</v>
      </c>
      <c r="E143" s="246">
        <v>95</v>
      </c>
      <c r="F143" s="247"/>
      <c r="G143" s="248">
        <f>ROUND(E143*F143,2)</f>
        <v>0</v>
      </c>
      <c r="H143" s="247"/>
      <c r="I143" s="248">
        <f>ROUND(E143*H143,2)</f>
        <v>0</v>
      </c>
      <c r="J143" s="247"/>
      <c r="K143" s="248">
        <f>ROUND(E143*J143,2)</f>
        <v>0</v>
      </c>
      <c r="L143" s="248">
        <v>21</v>
      </c>
      <c r="M143" s="248">
        <f>G143*(1+L143/100)</f>
        <v>0</v>
      </c>
      <c r="N143" s="248">
        <v>0.378</v>
      </c>
      <c r="O143" s="248">
        <f>ROUND(E143*N143,2)</f>
        <v>35.909999999999997</v>
      </c>
      <c r="P143" s="248">
        <v>0</v>
      </c>
      <c r="Q143" s="248">
        <f>ROUND(E143*P143,2)</f>
        <v>0</v>
      </c>
      <c r="R143" s="248"/>
      <c r="S143" s="248" t="s">
        <v>109</v>
      </c>
      <c r="T143" s="249" t="s">
        <v>109</v>
      </c>
      <c r="U143" s="233">
        <v>0.03</v>
      </c>
      <c r="V143" s="233">
        <f>ROUND(E143*U143,2)</f>
        <v>2.85</v>
      </c>
      <c r="W143" s="233"/>
      <c r="X143" s="233" t="s">
        <v>110</v>
      </c>
      <c r="Y143" s="214"/>
      <c r="Z143" s="214"/>
      <c r="AA143" s="214"/>
      <c r="AB143" s="214"/>
      <c r="AC143" s="214"/>
      <c r="AD143" s="214"/>
      <c r="AE143" s="214"/>
      <c r="AF143" s="214"/>
      <c r="AG143" s="214" t="s">
        <v>111</v>
      </c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ht="22.5" outlineLevel="1">
      <c r="A144" s="231"/>
      <c r="B144" s="232"/>
      <c r="C144" s="254" t="s">
        <v>257</v>
      </c>
      <c r="D144" s="234"/>
      <c r="E144" s="235"/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113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>
      <c r="A145" s="231"/>
      <c r="B145" s="232"/>
      <c r="C145" s="254" t="s">
        <v>258</v>
      </c>
      <c r="D145" s="234"/>
      <c r="E145" s="235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3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113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>
      <c r="A146" s="231"/>
      <c r="B146" s="232"/>
      <c r="C146" s="254" t="s">
        <v>222</v>
      </c>
      <c r="D146" s="234"/>
      <c r="E146" s="235">
        <v>95</v>
      </c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113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>
      <c r="A147" s="243">
        <v>29</v>
      </c>
      <c r="B147" s="244" t="s">
        <v>259</v>
      </c>
      <c r="C147" s="253" t="s">
        <v>260</v>
      </c>
      <c r="D147" s="245" t="s">
        <v>182</v>
      </c>
      <c r="E147" s="246">
        <v>288</v>
      </c>
      <c r="F147" s="247"/>
      <c r="G147" s="248">
        <f>ROUND(E147*F147,2)</f>
        <v>0</v>
      </c>
      <c r="H147" s="247"/>
      <c r="I147" s="248">
        <f>ROUND(E147*H147,2)</f>
        <v>0</v>
      </c>
      <c r="J147" s="247"/>
      <c r="K147" s="248">
        <f>ROUND(E147*J147,2)</f>
        <v>0</v>
      </c>
      <c r="L147" s="248">
        <v>21</v>
      </c>
      <c r="M147" s="248">
        <f>G147*(1+L147/100)</f>
        <v>0</v>
      </c>
      <c r="N147" s="248">
        <v>2.8060000000000002E-2</v>
      </c>
      <c r="O147" s="248">
        <f>ROUND(E147*N147,2)</f>
        <v>8.08</v>
      </c>
      <c r="P147" s="248">
        <v>0</v>
      </c>
      <c r="Q147" s="248">
        <f>ROUND(E147*P147,2)</f>
        <v>0</v>
      </c>
      <c r="R147" s="248"/>
      <c r="S147" s="248" t="s">
        <v>109</v>
      </c>
      <c r="T147" s="249" t="s">
        <v>109</v>
      </c>
      <c r="U147" s="233">
        <v>0.42</v>
      </c>
      <c r="V147" s="233">
        <f>ROUND(E147*U147,2)</f>
        <v>120.96</v>
      </c>
      <c r="W147" s="233"/>
      <c r="X147" s="233" t="s">
        <v>110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111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>
      <c r="A148" s="231"/>
      <c r="B148" s="232"/>
      <c r="C148" s="255" t="s">
        <v>261</v>
      </c>
      <c r="D148" s="250"/>
      <c r="E148" s="250"/>
      <c r="F148" s="250"/>
      <c r="G148" s="250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177</v>
      </c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>
      <c r="A149" s="231"/>
      <c r="B149" s="232"/>
      <c r="C149" s="254" t="s">
        <v>262</v>
      </c>
      <c r="D149" s="234"/>
      <c r="E149" s="235"/>
      <c r="F149" s="233"/>
      <c r="G149" s="233"/>
      <c r="H149" s="233"/>
      <c r="I149" s="233"/>
      <c r="J149" s="233"/>
      <c r="K149" s="233"/>
      <c r="L149" s="233"/>
      <c r="M149" s="233"/>
      <c r="N149" s="233"/>
      <c r="O149" s="233"/>
      <c r="P149" s="233"/>
      <c r="Q149" s="233"/>
      <c r="R149" s="233"/>
      <c r="S149" s="233"/>
      <c r="T149" s="233"/>
      <c r="U149" s="233"/>
      <c r="V149" s="233"/>
      <c r="W149" s="233"/>
      <c r="X149" s="233"/>
      <c r="Y149" s="214"/>
      <c r="Z149" s="214"/>
      <c r="AA149" s="214"/>
      <c r="AB149" s="214"/>
      <c r="AC149" s="214"/>
      <c r="AD149" s="214"/>
      <c r="AE149" s="214"/>
      <c r="AF149" s="214"/>
      <c r="AG149" s="214" t="s">
        <v>113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>
      <c r="A150" s="231"/>
      <c r="B150" s="232"/>
      <c r="C150" s="254" t="s">
        <v>220</v>
      </c>
      <c r="D150" s="234"/>
      <c r="E150" s="235">
        <v>288</v>
      </c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113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>
      <c r="A151" s="243">
        <v>30</v>
      </c>
      <c r="B151" s="244" t="s">
        <v>263</v>
      </c>
      <c r="C151" s="253" t="s">
        <v>264</v>
      </c>
      <c r="D151" s="245" t="s">
        <v>243</v>
      </c>
      <c r="E151" s="246">
        <v>323.64</v>
      </c>
      <c r="F151" s="247"/>
      <c r="G151" s="248">
        <f>ROUND(E151*F151,2)</f>
        <v>0</v>
      </c>
      <c r="H151" s="247"/>
      <c r="I151" s="248">
        <f>ROUND(E151*H151,2)</f>
        <v>0</v>
      </c>
      <c r="J151" s="247"/>
      <c r="K151" s="248">
        <f>ROUND(E151*J151,2)</f>
        <v>0</v>
      </c>
      <c r="L151" s="248">
        <v>21</v>
      </c>
      <c r="M151" s="248">
        <f>G151*(1+L151/100)</f>
        <v>0</v>
      </c>
      <c r="N151" s="248">
        <v>4.4000000000000002E-4</v>
      </c>
      <c r="O151" s="248">
        <f>ROUND(E151*N151,2)</f>
        <v>0.14000000000000001</v>
      </c>
      <c r="P151" s="248">
        <v>0</v>
      </c>
      <c r="Q151" s="248">
        <f>ROUND(E151*P151,2)</f>
        <v>0</v>
      </c>
      <c r="R151" s="248"/>
      <c r="S151" s="248" t="s">
        <v>109</v>
      </c>
      <c r="T151" s="249" t="s">
        <v>109</v>
      </c>
      <c r="U151" s="233">
        <v>0.01</v>
      </c>
      <c r="V151" s="233">
        <f>ROUND(E151*U151,2)</f>
        <v>3.24</v>
      </c>
      <c r="W151" s="233"/>
      <c r="X151" s="233" t="s">
        <v>110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111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>
      <c r="A152" s="231"/>
      <c r="B152" s="232"/>
      <c r="C152" s="255" t="s">
        <v>261</v>
      </c>
      <c r="D152" s="250"/>
      <c r="E152" s="250"/>
      <c r="F152" s="250"/>
      <c r="G152" s="250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177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>
      <c r="A153" s="231"/>
      <c r="B153" s="232"/>
      <c r="C153" s="254" t="s">
        <v>265</v>
      </c>
      <c r="D153" s="234"/>
      <c r="E153" s="235"/>
      <c r="F153" s="233"/>
      <c r="G153" s="233"/>
      <c r="H153" s="233"/>
      <c r="I153" s="233"/>
      <c r="J153" s="233"/>
      <c r="K153" s="233"/>
      <c r="L153" s="233"/>
      <c r="M153" s="233"/>
      <c r="N153" s="233"/>
      <c r="O153" s="233"/>
      <c r="P153" s="233"/>
      <c r="Q153" s="233"/>
      <c r="R153" s="233"/>
      <c r="S153" s="233"/>
      <c r="T153" s="233"/>
      <c r="U153" s="233"/>
      <c r="V153" s="233"/>
      <c r="W153" s="233"/>
      <c r="X153" s="233"/>
      <c r="Y153" s="214"/>
      <c r="Z153" s="214"/>
      <c r="AA153" s="214"/>
      <c r="AB153" s="214"/>
      <c r="AC153" s="214"/>
      <c r="AD153" s="214"/>
      <c r="AE153" s="214"/>
      <c r="AF153" s="214"/>
      <c r="AG153" s="214" t="s">
        <v>113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>
      <c r="A154" s="231"/>
      <c r="B154" s="232"/>
      <c r="C154" s="254" t="s">
        <v>266</v>
      </c>
      <c r="D154" s="234"/>
      <c r="E154" s="235">
        <v>8</v>
      </c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113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>
      <c r="A155" s="231"/>
      <c r="B155" s="232"/>
      <c r="C155" s="254" t="s">
        <v>267</v>
      </c>
      <c r="D155" s="234"/>
      <c r="E155" s="235">
        <v>30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113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>
      <c r="A156" s="231"/>
      <c r="B156" s="232"/>
      <c r="C156" s="254" t="s">
        <v>268</v>
      </c>
      <c r="D156" s="234"/>
      <c r="E156" s="235">
        <v>18.84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113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>
      <c r="A157" s="231"/>
      <c r="B157" s="232"/>
      <c r="C157" s="254" t="s">
        <v>269</v>
      </c>
      <c r="D157" s="234"/>
      <c r="E157" s="235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113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>
      <c r="A158" s="231"/>
      <c r="B158" s="232"/>
      <c r="C158" s="254" t="s">
        <v>270</v>
      </c>
      <c r="D158" s="234"/>
      <c r="E158" s="235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113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>
      <c r="A159" s="231"/>
      <c r="B159" s="232"/>
      <c r="C159" s="254" t="s">
        <v>271</v>
      </c>
      <c r="D159" s="234"/>
      <c r="E159" s="235">
        <v>40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113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31"/>
      <c r="B160" s="232"/>
      <c r="C160" s="254" t="s">
        <v>272</v>
      </c>
      <c r="D160" s="234"/>
      <c r="E160" s="235">
        <v>36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113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>
      <c r="A161" s="231"/>
      <c r="B161" s="232"/>
      <c r="C161" s="254" t="s">
        <v>269</v>
      </c>
      <c r="D161" s="234"/>
      <c r="E161" s="235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14"/>
      <c r="Z161" s="214"/>
      <c r="AA161" s="214"/>
      <c r="AB161" s="214"/>
      <c r="AC161" s="214"/>
      <c r="AD161" s="214"/>
      <c r="AE161" s="214"/>
      <c r="AF161" s="214"/>
      <c r="AG161" s="214" t="s">
        <v>113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>
      <c r="A162" s="231"/>
      <c r="B162" s="232"/>
      <c r="C162" s="254" t="s">
        <v>273</v>
      </c>
      <c r="D162" s="234"/>
      <c r="E162" s="235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14"/>
      <c r="Z162" s="214"/>
      <c r="AA162" s="214"/>
      <c r="AB162" s="214"/>
      <c r="AC162" s="214"/>
      <c r="AD162" s="214"/>
      <c r="AE162" s="214"/>
      <c r="AF162" s="214"/>
      <c r="AG162" s="214" t="s">
        <v>113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>
      <c r="A163" s="231"/>
      <c r="B163" s="232"/>
      <c r="C163" s="254" t="s">
        <v>274</v>
      </c>
      <c r="D163" s="234"/>
      <c r="E163" s="235">
        <v>96</v>
      </c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14"/>
      <c r="Z163" s="214"/>
      <c r="AA163" s="214"/>
      <c r="AB163" s="214"/>
      <c r="AC163" s="214"/>
      <c r="AD163" s="214"/>
      <c r="AE163" s="214"/>
      <c r="AF163" s="214"/>
      <c r="AG163" s="214" t="s">
        <v>113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>
      <c r="A164" s="231"/>
      <c r="B164" s="232"/>
      <c r="C164" s="254" t="s">
        <v>275</v>
      </c>
      <c r="D164" s="234"/>
      <c r="E164" s="235">
        <v>22</v>
      </c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113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>
      <c r="A165" s="231"/>
      <c r="B165" s="232"/>
      <c r="C165" s="254" t="s">
        <v>276</v>
      </c>
      <c r="D165" s="234"/>
      <c r="E165" s="235">
        <v>18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113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>
      <c r="A166" s="231"/>
      <c r="B166" s="232"/>
      <c r="C166" s="254" t="s">
        <v>269</v>
      </c>
      <c r="D166" s="234"/>
      <c r="E166" s="235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113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>
      <c r="A167" s="231"/>
      <c r="B167" s="232"/>
      <c r="C167" s="254" t="s">
        <v>277</v>
      </c>
      <c r="D167" s="234"/>
      <c r="E167" s="235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113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>
      <c r="A168" s="231"/>
      <c r="B168" s="232"/>
      <c r="C168" s="254" t="s">
        <v>278</v>
      </c>
      <c r="D168" s="234"/>
      <c r="E168" s="235">
        <v>36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113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>
      <c r="A169" s="231"/>
      <c r="B169" s="232"/>
      <c r="C169" s="254" t="s">
        <v>279</v>
      </c>
      <c r="D169" s="234"/>
      <c r="E169" s="235">
        <v>14</v>
      </c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14"/>
      <c r="Z169" s="214"/>
      <c r="AA169" s="214"/>
      <c r="AB169" s="214"/>
      <c r="AC169" s="214"/>
      <c r="AD169" s="214"/>
      <c r="AE169" s="214"/>
      <c r="AF169" s="214"/>
      <c r="AG169" s="214" t="s">
        <v>113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1">
      <c r="A170" s="231"/>
      <c r="B170" s="232"/>
      <c r="C170" s="254" t="s">
        <v>280</v>
      </c>
      <c r="D170" s="234"/>
      <c r="E170" s="235">
        <v>4.8</v>
      </c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14"/>
      <c r="Z170" s="214"/>
      <c r="AA170" s="214"/>
      <c r="AB170" s="214"/>
      <c r="AC170" s="214"/>
      <c r="AD170" s="214"/>
      <c r="AE170" s="214"/>
      <c r="AF170" s="214"/>
      <c r="AG170" s="214" t="s">
        <v>113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>
      <c r="A171" s="243">
        <v>31</v>
      </c>
      <c r="B171" s="244" t="s">
        <v>281</v>
      </c>
      <c r="C171" s="253" t="s">
        <v>282</v>
      </c>
      <c r="D171" s="245" t="s">
        <v>182</v>
      </c>
      <c r="E171" s="246">
        <v>95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21</v>
      </c>
      <c r="M171" s="248">
        <f>G171*(1+L171/100)</f>
        <v>0</v>
      </c>
      <c r="N171" s="248">
        <v>7.3899999999999993E-2</v>
      </c>
      <c r="O171" s="248">
        <f>ROUND(E171*N171,2)</f>
        <v>7.02</v>
      </c>
      <c r="P171" s="248">
        <v>0</v>
      </c>
      <c r="Q171" s="248">
        <f>ROUND(E171*P171,2)</f>
        <v>0</v>
      </c>
      <c r="R171" s="248"/>
      <c r="S171" s="248" t="s">
        <v>109</v>
      </c>
      <c r="T171" s="249" t="s">
        <v>109</v>
      </c>
      <c r="U171" s="233">
        <v>0.45200000000000001</v>
      </c>
      <c r="V171" s="233">
        <f>ROUND(E171*U171,2)</f>
        <v>42.94</v>
      </c>
      <c r="W171" s="233"/>
      <c r="X171" s="233" t="s">
        <v>110</v>
      </c>
      <c r="Y171" s="214"/>
      <c r="Z171" s="214"/>
      <c r="AA171" s="214"/>
      <c r="AB171" s="214"/>
      <c r="AC171" s="214"/>
      <c r="AD171" s="214"/>
      <c r="AE171" s="214"/>
      <c r="AF171" s="214"/>
      <c r="AG171" s="214" t="s">
        <v>111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>
      <c r="A172" s="231"/>
      <c r="B172" s="232"/>
      <c r="C172" s="254" t="s">
        <v>283</v>
      </c>
      <c r="D172" s="234"/>
      <c r="E172" s="235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113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>
      <c r="A173" s="231"/>
      <c r="B173" s="232"/>
      <c r="C173" s="254" t="s">
        <v>284</v>
      </c>
      <c r="D173" s="234"/>
      <c r="E173" s="235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113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>
      <c r="A174" s="231"/>
      <c r="B174" s="232"/>
      <c r="C174" s="254" t="s">
        <v>222</v>
      </c>
      <c r="D174" s="234"/>
      <c r="E174" s="235">
        <v>95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113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>
      <c r="A175" s="243">
        <v>32</v>
      </c>
      <c r="B175" s="244" t="s">
        <v>285</v>
      </c>
      <c r="C175" s="253" t="s">
        <v>286</v>
      </c>
      <c r="D175" s="245" t="s">
        <v>243</v>
      </c>
      <c r="E175" s="246">
        <v>25</v>
      </c>
      <c r="F175" s="247"/>
      <c r="G175" s="248">
        <f>ROUND(E175*F175,2)</f>
        <v>0</v>
      </c>
      <c r="H175" s="247"/>
      <c r="I175" s="248">
        <f>ROUND(E175*H175,2)</f>
        <v>0</v>
      </c>
      <c r="J175" s="247"/>
      <c r="K175" s="248">
        <f>ROUND(E175*J175,2)</f>
        <v>0</v>
      </c>
      <c r="L175" s="248">
        <v>21</v>
      </c>
      <c r="M175" s="248">
        <f>G175*(1+L175/100)</f>
        <v>0</v>
      </c>
      <c r="N175" s="248">
        <v>3.3E-4</v>
      </c>
      <c r="O175" s="248">
        <f>ROUND(E175*N175,2)</f>
        <v>0.01</v>
      </c>
      <c r="P175" s="248">
        <v>0</v>
      </c>
      <c r="Q175" s="248">
        <f>ROUND(E175*P175,2)</f>
        <v>0</v>
      </c>
      <c r="R175" s="248"/>
      <c r="S175" s="248" t="s">
        <v>109</v>
      </c>
      <c r="T175" s="249" t="s">
        <v>109</v>
      </c>
      <c r="U175" s="233">
        <v>0.41</v>
      </c>
      <c r="V175" s="233">
        <f>ROUND(E175*U175,2)</f>
        <v>10.25</v>
      </c>
      <c r="W175" s="233"/>
      <c r="X175" s="233" t="s">
        <v>110</v>
      </c>
      <c r="Y175" s="214"/>
      <c r="Z175" s="214"/>
      <c r="AA175" s="214"/>
      <c r="AB175" s="214"/>
      <c r="AC175" s="214"/>
      <c r="AD175" s="214"/>
      <c r="AE175" s="214"/>
      <c r="AF175" s="214"/>
      <c r="AG175" s="214" t="s">
        <v>111</v>
      </c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31"/>
      <c r="B176" s="232"/>
      <c r="C176" s="254" t="s">
        <v>287</v>
      </c>
      <c r="D176" s="234"/>
      <c r="E176" s="235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14"/>
      <c r="Z176" s="214"/>
      <c r="AA176" s="214"/>
      <c r="AB176" s="214"/>
      <c r="AC176" s="214"/>
      <c r="AD176" s="214"/>
      <c r="AE176" s="214"/>
      <c r="AF176" s="214"/>
      <c r="AG176" s="214" t="s">
        <v>113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>
      <c r="A177" s="231"/>
      <c r="B177" s="232"/>
      <c r="C177" s="254" t="s">
        <v>288</v>
      </c>
      <c r="D177" s="234"/>
      <c r="E177" s="235">
        <v>25</v>
      </c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113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>
      <c r="A178" s="243">
        <v>33</v>
      </c>
      <c r="B178" s="244" t="s">
        <v>289</v>
      </c>
      <c r="C178" s="253" t="s">
        <v>290</v>
      </c>
      <c r="D178" s="245" t="s">
        <v>182</v>
      </c>
      <c r="E178" s="246">
        <v>104.5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8">
        <v>0.12959999999999999</v>
      </c>
      <c r="O178" s="248">
        <f>ROUND(E178*N178,2)</f>
        <v>13.54</v>
      </c>
      <c r="P178" s="248">
        <v>0</v>
      </c>
      <c r="Q178" s="248">
        <f>ROUND(E178*P178,2)</f>
        <v>0</v>
      </c>
      <c r="R178" s="248" t="s">
        <v>200</v>
      </c>
      <c r="S178" s="248" t="s">
        <v>109</v>
      </c>
      <c r="T178" s="249" t="s">
        <v>109</v>
      </c>
      <c r="U178" s="233">
        <v>0</v>
      </c>
      <c r="V178" s="233">
        <f>ROUND(E178*U178,2)</f>
        <v>0</v>
      </c>
      <c r="W178" s="233"/>
      <c r="X178" s="233" t="s">
        <v>201</v>
      </c>
      <c r="Y178" s="214"/>
      <c r="Z178" s="214"/>
      <c r="AA178" s="214"/>
      <c r="AB178" s="214"/>
      <c r="AC178" s="214"/>
      <c r="AD178" s="214"/>
      <c r="AE178" s="214"/>
      <c r="AF178" s="214"/>
      <c r="AG178" s="214" t="s">
        <v>208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ht="22.5" outlineLevel="1">
      <c r="A179" s="231"/>
      <c r="B179" s="232"/>
      <c r="C179" s="254" t="s">
        <v>291</v>
      </c>
      <c r="D179" s="234"/>
      <c r="E179" s="235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113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>
      <c r="A180" s="231"/>
      <c r="B180" s="232"/>
      <c r="C180" s="254" t="s">
        <v>258</v>
      </c>
      <c r="D180" s="234"/>
      <c r="E180" s="235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14"/>
      <c r="Z180" s="214"/>
      <c r="AA180" s="214"/>
      <c r="AB180" s="214"/>
      <c r="AC180" s="214"/>
      <c r="AD180" s="214"/>
      <c r="AE180" s="214"/>
      <c r="AF180" s="214"/>
      <c r="AG180" s="214" t="s">
        <v>113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>
      <c r="A181" s="231"/>
      <c r="B181" s="232"/>
      <c r="C181" s="254" t="s">
        <v>292</v>
      </c>
      <c r="D181" s="234"/>
      <c r="E181" s="235">
        <v>104.5</v>
      </c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113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>
      <c r="A182" s="237" t="s">
        <v>104</v>
      </c>
      <c r="B182" s="238" t="s">
        <v>67</v>
      </c>
      <c r="C182" s="252" t="s">
        <v>68</v>
      </c>
      <c r="D182" s="239"/>
      <c r="E182" s="240"/>
      <c r="F182" s="241"/>
      <c r="G182" s="241">
        <f>SUMIF(AG183:AG262,"&lt;&gt;NOR",G183:G262)</f>
        <v>0</v>
      </c>
      <c r="H182" s="241"/>
      <c r="I182" s="241">
        <f>SUM(I183:I262)</f>
        <v>0</v>
      </c>
      <c r="J182" s="241"/>
      <c r="K182" s="241">
        <f>SUM(K183:K262)</f>
        <v>0</v>
      </c>
      <c r="L182" s="241"/>
      <c r="M182" s="241">
        <f>SUM(M183:M262)</f>
        <v>0</v>
      </c>
      <c r="N182" s="241"/>
      <c r="O182" s="241">
        <f>SUM(O183:O262)</f>
        <v>7.46</v>
      </c>
      <c r="P182" s="241"/>
      <c r="Q182" s="241">
        <f>SUM(Q183:Q262)</f>
        <v>0</v>
      </c>
      <c r="R182" s="241"/>
      <c r="S182" s="241"/>
      <c r="T182" s="242"/>
      <c r="U182" s="236"/>
      <c r="V182" s="236">
        <f>SUM(V183:V262)</f>
        <v>26.67</v>
      </c>
      <c r="W182" s="236"/>
      <c r="X182" s="236"/>
      <c r="AG182" t="s">
        <v>105</v>
      </c>
    </row>
    <row r="183" spans="1:60" outlineLevel="1">
      <c r="A183" s="243">
        <v>34</v>
      </c>
      <c r="B183" s="244" t="s">
        <v>293</v>
      </c>
      <c r="C183" s="253" t="s">
        <v>294</v>
      </c>
      <c r="D183" s="245" t="s">
        <v>243</v>
      </c>
      <c r="E183" s="246">
        <v>82.9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21</v>
      </c>
      <c r="M183" s="248">
        <f>G183*(1+L183/100)</f>
        <v>0</v>
      </c>
      <c r="N183" s="248">
        <v>0</v>
      </c>
      <c r="O183" s="248">
        <f>ROUND(E183*N183,2)</f>
        <v>0</v>
      </c>
      <c r="P183" s="248">
        <v>0</v>
      </c>
      <c r="Q183" s="248">
        <f>ROUND(E183*P183,2)</f>
        <v>0</v>
      </c>
      <c r="R183" s="248"/>
      <c r="S183" s="248" t="s">
        <v>109</v>
      </c>
      <c r="T183" s="249" t="s">
        <v>109</v>
      </c>
      <c r="U183" s="233">
        <v>0.01</v>
      </c>
      <c r="V183" s="233">
        <f>ROUND(E183*U183,2)</f>
        <v>0.83</v>
      </c>
      <c r="W183" s="233"/>
      <c r="X183" s="233" t="s">
        <v>110</v>
      </c>
      <c r="Y183" s="214"/>
      <c r="Z183" s="214"/>
      <c r="AA183" s="214"/>
      <c r="AB183" s="214"/>
      <c r="AC183" s="214"/>
      <c r="AD183" s="214"/>
      <c r="AE183" s="214"/>
      <c r="AF183" s="214"/>
      <c r="AG183" s="214" t="s">
        <v>111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>
      <c r="A184" s="231"/>
      <c r="B184" s="232"/>
      <c r="C184" s="254" t="s">
        <v>133</v>
      </c>
      <c r="D184" s="234"/>
      <c r="E184" s="235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113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>
      <c r="A185" s="231"/>
      <c r="B185" s="232"/>
      <c r="C185" s="254" t="s">
        <v>295</v>
      </c>
      <c r="D185" s="234"/>
      <c r="E185" s="235">
        <v>26.1</v>
      </c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3"/>
      <c r="Y185" s="214"/>
      <c r="Z185" s="214"/>
      <c r="AA185" s="214"/>
      <c r="AB185" s="214"/>
      <c r="AC185" s="214"/>
      <c r="AD185" s="214"/>
      <c r="AE185" s="214"/>
      <c r="AF185" s="214"/>
      <c r="AG185" s="214" t="s">
        <v>113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>
      <c r="A186" s="231"/>
      <c r="B186" s="232"/>
      <c r="C186" s="254" t="s">
        <v>135</v>
      </c>
      <c r="D186" s="234"/>
      <c r="E186" s="235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113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>
      <c r="A187" s="231"/>
      <c r="B187" s="232"/>
      <c r="C187" s="254" t="s">
        <v>296</v>
      </c>
      <c r="D187" s="234"/>
      <c r="E187" s="235">
        <v>12.6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113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>
      <c r="A188" s="231"/>
      <c r="B188" s="232"/>
      <c r="C188" s="254" t="s">
        <v>297</v>
      </c>
      <c r="D188" s="234"/>
      <c r="E188" s="235">
        <v>33.6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113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>
      <c r="A189" s="231"/>
      <c r="B189" s="232"/>
      <c r="C189" s="254" t="s">
        <v>298</v>
      </c>
      <c r="D189" s="234"/>
      <c r="E189" s="235">
        <v>10.6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113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43">
        <v>35</v>
      </c>
      <c r="B190" s="244" t="s">
        <v>299</v>
      </c>
      <c r="C190" s="253" t="s">
        <v>300</v>
      </c>
      <c r="D190" s="245" t="s">
        <v>182</v>
      </c>
      <c r="E190" s="246">
        <v>30.947839999999999</v>
      </c>
      <c r="F190" s="247"/>
      <c r="G190" s="248">
        <f>ROUND(E190*F190,2)</f>
        <v>0</v>
      </c>
      <c r="H190" s="247"/>
      <c r="I190" s="248">
        <f>ROUND(E190*H190,2)</f>
        <v>0</v>
      </c>
      <c r="J190" s="247"/>
      <c r="K190" s="248">
        <f>ROUND(E190*J190,2)</f>
        <v>0</v>
      </c>
      <c r="L190" s="248">
        <v>21</v>
      </c>
      <c r="M190" s="248">
        <f>G190*(1+L190/100)</f>
        <v>0</v>
      </c>
      <c r="N190" s="248">
        <v>1.8000000000000001E-4</v>
      </c>
      <c r="O190" s="248">
        <f>ROUND(E190*N190,2)</f>
        <v>0.01</v>
      </c>
      <c r="P190" s="248">
        <v>0</v>
      </c>
      <c r="Q190" s="248">
        <f>ROUND(E190*P190,2)</f>
        <v>0</v>
      </c>
      <c r="R190" s="248"/>
      <c r="S190" s="248" t="s">
        <v>109</v>
      </c>
      <c r="T190" s="249" t="s">
        <v>109</v>
      </c>
      <c r="U190" s="233">
        <v>0.08</v>
      </c>
      <c r="V190" s="233">
        <f>ROUND(E190*U190,2)</f>
        <v>2.48</v>
      </c>
      <c r="W190" s="233"/>
      <c r="X190" s="233" t="s">
        <v>110</v>
      </c>
      <c r="Y190" s="214"/>
      <c r="Z190" s="214"/>
      <c r="AA190" s="214"/>
      <c r="AB190" s="214"/>
      <c r="AC190" s="214"/>
      <c r="AD190" s="214"/>
      <c r="AE190" s="214"/>
      <c r="AF190" s="214"/>
      <c r="AG190" s="214" t="s">
        <v>111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>
      <c r="A191" s="231"/>
      <c r="B191" s="232"/>
      <c r="C191" s="254" t="s">
        <v>301</v>
      </c>
      <c r="D191" s="234"/>
      <c r="E191" s="235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14"/>
      <c r="Z191" s="214"/>
      <c r="AA191" s="214"/>
      <c r="AB191" s="214"/>
      <c r="AC191" s="214"/>
      <c r="AD191" s="214"/>
      <c r="AE191" s="214"/>
      <c r="AF191" s="214"/>
      <c r="AG191" s="214" t="s">
        <v>113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>
      <c r="A192" s="231"/>
      <c r="B192" s="232"/>
      <c r="C192" s="254" t="s">
        <v>133</v>
      </c>
      <c r="D192" s="234"/>
      <c r="E192" s="235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113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>
      <c r="A193" s="231"/>
      <c r="B193" s="232"/>
      <c r="C193" s="254" t="s">
        <v>302</v>
      </c>
      <c r="D193" s="234"/>
      <c r="E193" s="235">
        <v>13.112640000000001</v>
      </c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113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>
      <c r="A194" s="231"/>
      <c r="B194" s="232"/>
      <c r="C194" s="254" t="s">
        <v>135</v>
      </c>
      <c r="D194" s="234"/>
      <c r="E194" s="235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113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>
      <c r="A195" s="231"/>
      <c r="B195" s="232"/>
      <c r="C195" s="254" t="s">
        <v>303</v>
      </c>
      <c r="D195" s="234"/>
      <c r="E195" s="235">
        <v>3.9563999999999999</v>
      </c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113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>
      <c r="A196" s="231"/>
      <c r="B196" s="232"/>
      <c r="C196" s="254" t="s">
        <v>304</v>
      </c>
      <c r="D196" s="234"/>
      <c r="E196" s="235">
        <v>10.5504</v>
      </c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14"/>
      <c r="Z196" s="214"/>
      <c r="AA196" s="214"/>
      <c r="AB196" s="214"/>
      <c r="AC196" s="214"/>
      <c r="AD196" s="214"/>
      <c r="AE196" s="214"/>
      <c r="AF196" s="214"/>
      <c r="AG196" s="214" t="s">
        <v>113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>
      <c r="A197" s="231"/>
      <c r="B197" s="232"/>
      <c r="C197" s="254" t="s">
        <v>305</v>
      </c>
      <c r="D197" s="234"/>
      <c r="E197" s="235">
        <v>3.3283999999999998</v>
      </c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113</v>
      </c>
      <c r="AH197" s="214">
        <v>0</v>
      </c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>
      <c r="A198" s="243">
        <v>36</v>
      </c>
      <c r="B198" s="244" t="s">
        <v>306</v>
      </c>
      <c r="C198" s="253" t="s">
        <v>307</v>
      </c>
      <c r="D198" s="245" t="s">
        <v>243</v>
      </c>
      <c r="E198" s="246">
        <v>82.9</v>
      </c>
      <c r="F198" s="247"/>
      <c r="G198" s="248">
        <f>ROUND(E198*F198,2)</f>
        <v>0</v>
      </c>
      <c r="H198" s="247"/>
      <c r="I198" s="248">
        <f>ROUND(E198*H198,2)</f>
        <v>0</v>
      </c>
      <c r="J198" s="247"/>
      <c r="K198" s="248">
        <f>ROUND(E198*J198,2)</f>
        <v>0</v>
      </c>
      <c r="L198" s="248">
        <v>21</v>
      </c>
      <c r="M198" s="248">
        <f>G198*(1+L198/100)</f>
        <v>0</v>
      </c>
      <c r="N198" s="248">
        <v>0</v>
      </c>
      <c r="O198" s="248">
        <f>ROUND(E198*N198,2)</f>
        <v>0</v>
      </c>
      <c r="P198" s="248">
        <v>0</v>
      </c>
      <c r="Q198" s="248">
        <f>ROUND(E198*P198,2)</f>
        <v>0</v>
      </c>
      <c r="R198" s="248"/>
      <c r="S198" s="248" t="s">
        <v>109</v>
      </c>
      <c r="T198" s="249" t="s">
        <v>109</v>
      </c>
      <c r="U198" s="233">
        <v>0.05</v>
      </c>
      <c r="V198" s="233">
        <f>ROUND(E198*U198,2)</f>
        <v>4.1500000000000004</v>
      </c>
      <c r="W198" s="233"/>
      <c r="X198" s="233" t="s">
        <v>110</v>
      </c>
      <c r="Y198" s="214"/>
      <c r="Z198" s="214"/>
      <c r="AA198" s="214"/>
      <c r="AB198" s="214"/>
      <c r="AC198" s="214"/>
      <c r="AD198" s="214"/>
      <c r="AE198" s="214"/>
      <c r="AF198" s="214"/>
      <c r="AG198" s="214" t="s">
        <v>111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>
      <c r="A199" s="231"/>
      <c r="B199" s="232"/>
      <c r="C199" s="254" t="s">
        <v>133</v>
      </c>
      <c r="D199" s="234"/>
      <c r="E199" s="235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113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>
      <c r="A200" s="231"/>
      <c r="B200" s="232"/>
      <c r="C200" s="254" t="s">
        <v>295</v>
      </c>
      <c r="D200" s="234"/>
      <c r="E200" s="235">
        <v>26.1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113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>
      <c r="A201" s="231"/>
      <c r="B201" s="232"/>
      <c r="C201" s="254" t="s">
        <v>135</v>
      </c>
      <c r="D201" s="234"/>
      <c r="E201" s="235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14"/>
      <c r="Z201" s="214"/>
      <c r="AA201" s="214"/>
      <c r="AB201" s="214"/>
      <c r="AC201" s="214"/>
      <c r="AD201" s="214"/>
      <c r="AE201" s="214"/>
      <c r="AF201" s="214"/>
      <c r="AG201" s="214" t="s">
        <v>113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>
      <c r="A202" s="231"/>
      <c r="B202" s="232"/>
      <c r="C202" s="254" t="s">
        <v>296</v>
      </c>
      <c r="D202" s="234"/>
      <c r="E202" s="235">
        <v>12.6</v>
      </c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113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>
      <c r="A203" s="231"/>
      <c r="B203" s="232"/>
      <c r="C203" s="254" t="s">
        <v>297</v>
      </c>
      <c r="D203" s="234"/>
      <c r="E203" s="235">
        <v>33.6</v>
      </c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113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>
      <c r="A204" s="231"/>
      <c r="B204" s="232"/>
      <c r="C204" s="254" t="s">
        <v>298</v>
      </c>
      <c r="D204" s="234"/>
      <c r="E204" s="235">
        <v>10.6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113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ht="22.5" outlineLevel="1">
      <c r="A205" s="243">
        <v>37</v>
      </c>
      <c r="B205" s="244" t="s">
        <v>308</v>
      </c>
      <c r="C205" s="253" t="s">
        <v>309</v>
      </c>
      <c r="D205" s="245" t="s">
        <v>194</v>
      </c>
      <c r="E205" s="246">
        <v>2</v>
      </c>
      <c r="F205" s="247"/>
      <c r="G205" s="248">
        <f>ROUND(E205*F205,2)</f>
        <v>0</v>
      </c>
      <c r="H205" s="247"/>
      <c r="I205" s="248">
        <f>ROUND(E205*H205,2)</f>
        <v>0</v>
      </c>
      <c r="J205" s="247"/>
      <c r="K205" s="248">
        <f>ROUND(E205*J205,2)</f>
        <v>0</v>
      </c>
      <c r="L205" s="248">
        <v>21</v>
      </c>
      <c r="M205" s="248">
        <f>G205*(1+L205/100)</f>
        <v>0</v>
      </c>
      <c r="N205" s="248">
        <v>0</v>
      </c>
      <c r="O205" s="248">
        <f>ROUND(E205*N205,2)</f>
        <v>0</v>
      </c>
      <c r="P205" s="248">
        <v>0</v>
      </c>
      <c r="Q205" s="248">
        <f>ROUND(E205*P205,2)</f>
        <v>0</v>
      </c>
      <c r="R205" s="248"/>
      <c r="S205" s="248" t="s">
        <v>109</v>
      </c>
      <c r="T205" s="249" t="s">
        <v>109</v>
      </c>
      <c r="U205" s="233">
        <v>0.65</v>
      </c>
      <c r="V205" s="233">
        <f>ROUND(E205*U205,2)</f>
        <v>1.3</v>
      </c>
      <c r="W205" s="233"/>
      <c r="X205" s="233" t="s">
        <v>110</v>
      </c>
      <c r="Y205" s="214"/>
      <c r="Z205" s="214"/>
      <c r="AA205" s="214"/>
      <c r="AB205" s="214"/>
      <c r="AC205" s="214"/>
      <c r="AD205" s="214"/>
      <c r="AE205" s="214"/>
      <c r="AF205" s="214"/>
      <c r="AG205" s="214" t="s">
        <v>111</v>
      </c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ht="22.5" outlineLevel="1">
      <c r="A206" s="231"/>
      <c r="B206" s="232"/>
      <c r="C206" s="254" t="s">
        <v>310</v>
      </c>
      <c r="D206" s="234"/>
      <c r="E206" s="235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14"/>
      <c r="Z206" s="214"/>
      <c r="AA206" s="214"/>
      <c r="AB206" s="214"/>
      <c r="AC206" s="214"/>
      <c r="AD206" s="214"/>
      <c r="AE206" s="214"/>
      <c r="AF206" s="214"/>
      <c r="AG206" s="214" t="s">
        <v>113</v>
      </c>
      <c r="AH206" s="214">
        <v>0</v>
      </c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>
      <c r="A207" s="231"/>
      <c r="B207" s="232"/>
      <c r="C207" s="254" t="s">
        <v>63</v>
      </c>
      <c r="D207" s="234"/>
      <c r="E207" s="235">
        <v>2</v>
      </c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113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>
      <c r="A208" s="243">
        <v>38</v>
      </c>
      <c r="B208" s="244" t="s">
        <v>311</v>
      </c>
      <c r="C208" s="253" t="s">
        <v>312</v>
      </c>
      <c r="D208" s="245" t="s">
        <v>194</v>
      </c>
      <c r="E208" s="246">
        <v>3</v>
      </c>
      <c r="F208" s="247"/>
      <c r="G208" s="248">
        <f>ROUND(E208*F208,2)</f>
        <v>0</v>
      </c>
      <c r="H208" s="247"/>
      <c r="I208" s="248">
        <f>ROUND(E208*H208,2)</f>
        <v>0</v>
      </c>
      <c r="J208" s="247"/>
      <c r="K208" s="248">
        <f>ROUND(E208*J208,2)</f>
        <v>0</v>
      </c>
      <c r="L208" s="248">
        <v>21</v>
      </c>
      <c r="M208" s="248">
        <f>G208*(1+L208/100)</f>
        <v>0</v>
      </c>
      <c r="N208" s="248">
        <v>0.34089999999999998</v>
      </c>
      <c r="O208" s="248">
        <f>ROUND(E208*N208,2)</f>
        <v>1.02</v>
      </c>
      <c r="P208" s="248">
        <v>0</v>
      </c>
      <c r="Q208" s="248">
        <f>ROUND(E208*P208,2)</f>
        <v>0</v>
      </c>
      <c r="R208" s="248"/>
      <c r="S208" s="248" t="s">
        <v>109</v>
      </c>
      <c r="T208" s="249" t="s">
        <v>109</v>
      </c>
      <c r="U208" s="233">
        <v>4.1980000000000004</v>
      </c>
      <c r="V208" s="233">
        <f>ROUND(E208*U208,2)</f>
        <v>12.59</v>
      </c>
      <c r="W208" s="233"/>
      <c r="X208" s="233" t="s">
        <v>110</v>
      </c>
      <c r="Y208" s="214"/>
      <c r="Z208" s="214"/>
      <c r="AA208" s="214"/>
      <c r="AB208" s="214"/>
      <c r="AC208" s="214"/>
      <c r="AD208" s="214"/>
      <c r="AE208" s="214"/>
      <c r="AF208" s="214"/>
      <c r="AG208" s="214" t="s">
        <v>111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ht="22.5" outlineLevel="1">
      <c r="A209" s="231"/>
      <c r="B209" s="232"/>
      <c r="C209" s="254" t="s">
        <v>313</v>
      </c>
      <c r="D209" s="234"/>
      <c r="E209" s="235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113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>
      <c r="A210" s="231"/>
      <c r="B210" s="232"/>
      <c r="C210" s="254" t="s">
        <v>314</v>
      </c>
      <c r="D210" s="234"/>
      <c r="E210" s="235">
        <v>3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113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ht="22.5" outlineLevel="1">
      <c r="A211" s="243">
        <v>39</v>
      </c>
      <c r="B211" s="244" t="s">
        <v>315</v>
      </c>
      <c r="C211" s="253" t="s">
        <v>316</v>
      </c>
      <c r="D211" s="245" t="s">
        <v>194</v>
      </c>
      <c r="E211" s="246">
        <v>2</v>
      </c>
      <c r="F211" s="247"/>
      <c r="G211" s="248">
        <f>ROUND(E211*F211,2)</f>
        <v>0</v>
      </c>
      <c r="H211" s="247"/>
      <c r="I211" s="248">
        <f>ROUND(E211*H211,2)</f>
        <v>0</v>
      </c>
      <c r="J211" s="247"/>
      <c r="K211" s="248">
        <f>ROUND(E211*J211,2)</f>
        <v>0</v>
      </c>
      <c r="L211" s="248">
        <v>21</v>
      </c>
      <c r="M211" s="248">
        <f>G211*(1+L211/100)</f>
        <v>0</v>
      </c>
      <c r="N211" s="248">
        <v>0.32973999999999998</v>
      </c>
      <c r="O211" s="248">
        <f>ROUND(E211*N211,2)</f>
        <v>0.66</v>
      </c>
      <c r="P211" s="248">
        <v>0</v>
      </c>
      <c r="Q211" s="248">
        <f>ROUND(E211*P211,2)</f>
        <v>0</v>
      </c>
      <c r="R211" s="248"/>
      <c r="S211" s="248" t="s">
        <v>109</v>
      </c>
      <c r="T211" s="249" t="s">
        <v>109</v>
      </c>
      <c r="U211" s="233">
        <v>2.6579999999999999</v>
      </c>
      <c r="V211" s="233">
        <f>ROUND(E211*U211,2)</f>
        <v>5.32</v>
      </c>
      <c r="W211" s="233"/>
      <c r="X211" s="233" t="s">
        <v>110</v>
      </c>
      <c r="Y211" s="214"/>
      <c r="Z211" s="214"/>
      <c r="AA211" s="214"/>
      <c r="AB211" s="214"/>
      <c r="AC211" s="214"/>
      <c r="AD211" s="214"/>
      <c r="AE211" s="214"/>
      <c r="AF211" s="214"/>
      <c r="AG211" s="214" t="s">
        <v>111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>
      <c r="A212" s="231"/>
      <c r="B212" s="232"/>
      <c r="C212" s="254" t="s">
        <v>317</v>
      </c>
      <c r="D212" s="234"/>
      <c r="E212" s="235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14"/>
      <c r="Z212" s="214"/>
      <c r="AA212" s="214"/>
      <c r="AB212" s="214"/>
      <c r="AC212" s="214"/>
      <c r="AD212" s="214"/>
      <c r="AE212" s="214"/>
      <c r="AF212" s="214"/>
      <c r="AG212" s="214" t="s">
        <v>113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>
      <c r="A213" s="231"/>
      <c r="B213" s="232"/>
      <c r="C213" s="254" t="s">
        <v>63</v>
      </c>
      <c r="D213" s="234"/>
      <c r="E213" s="235">
        <v>2</v>
      </c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113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>
      <c r="A214" s="243">
        <v>40</v>
      </c>
      <c r="B214" s="244" t="s">
        <v>318</v>
      </c>
      <c r="C214" s="253" t="s">
        <v>319</v>
      </c>
      <c r="D214" s="245" t="s">
        <v>243</v>
      </c>
      <c r="E214" s="246">
        <v>62.48</v>
      </c>
      <c r="F214" s="247"/>
      <c r="G214" s="248">
        <f>ROUND(E214*F214,2)</f>
        <v>0</v>
      </c>
      <c r="H214" s="247"/>
      <c r="I214" s="248">
        <f>ROUND(E214*H214,2)</f>
        <v>0</v>
      </c>
      <c r="J214" s="247"/>
      <c r="K214" s="248">
        <f>ROUND(E214*J214,2)</f>
        <v>0</v>
      </c>
      <c r="L214" s="248">
        <v>21</v>
      </c>
      <c r="M214" s="248">
        <f>G214*(1+L214/100)</f>
        <v>0</v>
      </c>
      <c r="N214" s="248">
        <v>4.8000000000000001E-4</v>
      </c>
      <c r="O214" s="248">
        <f>ROUND(E214*N214,2)</f>
        <v>0.03</v>
      </c>
      <c r="P214" s="248">
        <v>0</v>
      </c>
      <c r="Q214" s="248">
        <f>ROUND(E214*P214,2)</f>
        <v>0</v>
      </c>
      <c r="R214" s="248" t="s">
        <v>200</v>
      </c>
      <c r="S214" s="248" t="s">
        <v>109</v>
      </c>
      <c r="T214" s="249" t="s">
        <v>109</v>
      </c>
      <c r="U214" s="233">
        <v>0</v>
      </c>
      <c r="V214" s="233">
        <f>ROUND(E214*U214,2)</f>
        <v>0</v>
      </c>
      <c r="W214" s="233"/>
      <c r="X214" s="233" t="s">
        <v>201</v>
      </c>
      <c r="Y214" s="214"/>
      <c r="Z214" s="214"/>
      <c r="AA214" s="214"/>
      <c r="AB214" s="214"/>
      <c r="AC214" s="214"/>
      <c r="AD214" s="214"/>
      <c r="AE214" s="214"/>
      <c r="AF214" s="214"/>
      <c r="AG214" s="214" t="s">
        <v>208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>
      <c r="A215" s="231"/>
      <c r="B215" s="232"/>
      <c r="C215" s="254" t="s">
        <v>135</v>
      </c>
      <c r="D215" s="234"/>
      <c r="E215" s="235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113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>
      <c r="A216" s="231"/>
      <c r="B216" s="232"/>
      <c r="C216" s="254" t="s">
        <v>320</v>
      </c>
      <c r="D216" s="234"/>
      <c r="E216" s="235">
        <v>13.86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113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>
      <c r="A217" s="231"/>
      <c r="B217" s="232"/>
      <c r="C217" s="254" t="s">
        <v>321</v>
      </c>
      <c r="D217" s="234"/>
      <c r="E217" s="235">
        <v>36.96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113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31"/>
      <c r="B218" s="232"/>
      <c r="C218" s="254" t="s">
        <v>322</v>
      </c>
      <c r="D218" s="234"/>
      <c r="E218" s="235">
        <v>11.66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113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>
      <c r="A219" s="243">
        <v>41</v>
      </c>
      <c r="B219" s="244" t="s">
        <v>323</v>
      </c>
      <c r="C219" s="253" t="s">
        <v>324</v>
      </c>
      <c r="D219" s="245" t="s">
        <v>243</v>
      </c>
      <c r="E219" s="246">
        <v>28.71</v>
      </c>
      <c r="F219" s="247"/>
      <c r="G219" s="248">
        <f>ROUND(E219*F219,2)</f>
        <v>0</v>
      </c>
      <c r="H219" s="247"/>
      <c r="I219" s="248">
        <f>ROUND(E219*H219,2)</f>
        <v>0</v>
      </c>
      <c r="J219" s="247"/>
      <c r="K219" s="248">
        <f>ROUND(E219*J219,2)</f>
        <v>0</v>
      </c>
      <c r="L219" s="248">
        <v>21</v>
      </c>
      <c r="M219" s="248">
        <f>G219*(1+L219/100)</f>
        <v>0</v>
      </c>
      <c r="N219" s="248">
        <v>8.0000000000000004E-4</v>
      </c>
      <c r="O219" s="248">
        <f>ROUND(E219*N219,2)</f>
        <v>0.02</v>
      </c>
      <c r="P219" s="248">
        <v>0</v>
      </c>
      <c r="Q219" s="248">
        <f>ROUND(E219*P219,2)</f>
        <v>0</v>
      </c>
      <c r="R219" s="248" t="s">
        <v>200</v>
      </c>
      <c r="S219" s="248" t="s">
        <v>109</v>
      </c>
      <c r="T219" s="249" t="s">
        <v>109</v>
      </c>
      <c r="U219" s="233">
        <v>0</v>
      </c>
      <c r="V219" s="233">
        <f>ROUND(E219*U219,2)</f>
        <v>0</v>
      </c>
      <c r="W219" s="233"/>
      <c r="X219" s="233" t="s">
        <v>201</v>
      </c>
      <c r="Y219" s="214"/>
      <c r="Z219" s="214"/>
      <c r="AA219" s="214"/>
      <c r="AB219" s="214"/>
      <c r="AC219" s="214"/>
      <c r="AD219" s="214"/>
      <c r="AE219" s="214"/>
      <c r="AF219" s="214"/>
      <c r="AG219" s="214" t="s">
        <v>208</v>
      </c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>
      <c r="A220" s="231"/>
      <c r="B220" s="232"/>
      <c r="C220" s="254" t="s">
        <v>133</v>
      </c>
      <c r="D220" s="234"/>
      <c r="E220" s="235"/>
      <c r="F220" s="233"/>
      <c r="G220" s="233"/>
      <c r="H220" s="233"/>
      <c r="I220" s="233"/>
      <c r="J220" s="233"/>
      <c r="K220" s="233"/>
      <c r="L220" s="233"/>
      <c r="M220" s="233"/>
      <c r="N220" s="233"/>
      <c r="O220" s="233"/>
      <c r="P220" s="233"/>
      <c r="Q220" s="233"/>
      <c r="R220" s="233"/>
      <c r="S220" s="233"/>
      <c r="T220" s="233"/>
      <c r="U220" s="233"/>
      <c r="V220" s="233"/>
      <c r="W220" s="233"/>
      <c r="X220" s="233"/>
      <c r="Y220" s="214"/>
      <c r="Z220" s="214"/>
      <c r="AA220" s="214"/>
      <c r="AB220" s="214"/>
      <c r="AC220" s="214"/>
      <c r="AD220" s="214"/>
      <c r="AE220" s="214"/>
      <c r="AF220" s="214"/>
      <c r="AG220" s="214" t="s">
        <v>113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31"/>
      <c r="B221" s="232"/>
      <c r="C221" s="254" t="s">
        <v>325</v>
      </c>
      <c r="D221" s="234"/>
      <c r="E221" s="235">
        <v>28.71</v>
      </c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113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ht="22.5" outlineLevel="1">
      <c r="A222" s="243">
        <v>42</v>
      </c>
      <c r="B222" s="244" t="s">
        <v>326</v>
      </c>
      <c r="C222" s="253" t="s">
        <v>327</v>
      </c>
      <c r="D222" s="245" t="s">
        <v>194</v>
      </c>
      <c r="E222" s="246">
        <v>2</v>
      </c>
      <c r="F222" s="247"/>
      <c r="G222" s="248">
        <f>ROUND(E222*F222,2)</f>
        <v>0</v>
      </c>
      <c r="H222" s="247"/>
      <c r="I222" s="248">
        <f>ROUND(E222*H222,2)</f>
        <v>0</v>
      </c>
      <c r="J222" s="247"/>
      <c r="K222" s="248">
        <f>ROUND(E222*J222,2)</f>
        <v>0</v>
      </c>
      <c r="L222" s="248">
        <v>21</v>
      </c>
      <c r="M222" s="248">
        <f>G222*(1+L222/100)</f>
        <v>0</v>
      </c>
      <c r="N222" s="248">
        <v>1.175E-2</v>
      </c>
      <c r="O222" s="248">
        <f>ROUND(E222*N222,2)</f>
        <v>0.02</v>
      </c>
      <c r="P222" s="248">
        <v>0</v>
      </c>
      <c r="Q222" s="248">
        <f>ROUND(E222*P222,2)</f>
        <v>0</v>
      </c>
      <c r="R222" s="248" t="s">
        <v>200</v>
      </c>
      <c r="S222" s="248" t="s">
        <v>109</v>
      </c>
      <c r="T222" s="249" t="s">
        <v>109</v>
      </c>
      <c r="U222" s="233">
        <v>0</v>
      </c>
      <c r="V222" s="233">
        <f>ROUND(E222*U222,2)</f>
        <v>0</v>
      </c>
      <c r="W222" s="233"/>
      <c r="X222" s="233" t="s">
        <v>201</v>
      </c>
      <c r="Y222" s="214"/>
      <c r="Z222" s="214"/>
      <c r="AA222" s="214"/>
      <c r="AB222" s="214"/>
      <c r="AC222" s="214"/>
      <c r="AD222" s="214"/>
      <c r="AE222" s="214"/>
      <c r="AF222" s="214"/>
      <c r="AG222" s="214" t="s">
        <v>208</v>
      </c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>
      <c r="A223" s="231"/>
      <c r="B223" s="232"/>
      <c r="C223" s="254" t="s">
        <v>63</v>
      </c>
      <c r="D223" s="234"/>
      <c r="E223" s="235">
        <v>2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113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ht="22.5" outlineLevel="1">
      <c r="A224" s="243">
        <v>43</v>
      </c>
      <c r="B224" s="244" t="s">
        <v>328</v>
      </c>
      <c r="C224" s="253" t="s">
        <v>329</v>
      </c>
      <c r="D224" s="245" t="s">
        <v>194</v>
      </c>
      <c r="E224" s="246">
        <v>2</v>
      </c>
      <c r="F224" s="247"/>
      <c r="G224" s="248">
        <f>ROUND(E224*F224,2)</f>
        <v>0</v>
      </c>
      <c r="H224" s="247"/>
      <c r="I224" s="248">
        <f>ROUND(E224*H224,2)</f>
        <v>0</v>
      </c>
      <c r="J224" s="247"/>
      <c r="K224" s="248">
        <f>ROUND(E224*J224,2)</f>
        <v>0</v>
      </c>
      <c r="L224" s="248">
        <v>21</v>
      </c>
      <c r="M224" s="248">
        <f>G224*(1+L224/100)</f>
        <v>0</v>
      </c>
      <c r="N224" s="248">
        <v>1E-3</v>
      </c>
      <c r="O224" s="248">
        <f>ROUND(E224*N224,2)</f>
        <v>0</v>
      </c>
      <c r="P224" s="248">
        <v>0</v>
      </c>
      <c r="Q224" s="248">
        <f>ROUND(E224*P224,2)</f>
        <v>0</v>
      </c>
      <c r="R224" s="248" t="s">
        <v>200</v>
      </c>
      <c r="S224" s="248" t="s">
        <v>109</v>
      </c>
      <c r="T224" s="249" t="s">
        <v>109</v>
      </c>
      <c r="U224" s="233">
        <v>0</v>
      </c>
      <c r="V224" s="233">
        <f>ROUND(E224*U224,2)</f>
        <v>0</v>
      </c>
      <c r="W224" s="233"/>
      <c r="X224" s="233" t="s">
        <v>201</v>
      </c>
      <c r="Y224" s="214"/>
      <c r="Z224" s="214"/>
      <c r="AA224" s="214"/>
      <c r="AB224" s="214"/>
      <c r="AC224" s="214"/>
      <c r="AD224" s="214"/>
      <c r="AE224" s="214"/>
      <c r="AF224" s="214"/>
      <c r="AG224" s="214" t="s">
        <v>208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>
      <c r="A225" s="231"/>
      <c r="B225" s="232"/>
      <c r="C225" s="254" t="s">
        <v>63</v>
      </c>
      <c r="D225" s="234"/>
      <c r="E225" s="235">
        <v>2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113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ht="22.5" outlineLevel="1">
      <c r="A226" s="243">
        <v>44</v>
      </c>
      <c r="B226" s="244" t="s">
        <v>330</v>
      </c>
      <c r="C226" s="253" t="s">
        <v>331</v>
      </c>
      <c r="D226" s="245" t="s">
        <v>194</v>
      </c>
      <c r="E226" s="246">
        <v>2</v>
      </c>
      <c r="F226" s="247"/>
      <c r="G226" s="248">
        <f>ROUND(E226*F226,2)</f>
        <v>0</v>
      </c>
      <c r="H226" s="247"/>
      <c r="I226" s="248">
        <f>ROUND(E226*H226,2)</f>
        <v>0</v>
      </c>
      <c r="J226" s="247"/>
      <c r="K226" s="248">
        <f>ROUND(E226*J226,2)</f>
        <v>0</v>
      </c>
      <c r="L226" s="248">
        <v>21</v>
      </c>
      <c r="M226" s="248">
        <f>G226*(1+L226/100)</f>
        <v>0</v>
      </c>
      <c r="N226" s="248">
        <v>6.1999999999999998E-3</v>
      </c>
      <c r="O226" s="248">
        <f>ROUND(E226*N226,2)</f>
        <v>0.01</v>
      </c>
      <c r="P226" s="248">
        <v>0</v>
      </c>
      <c r="Q226" s="248">
        <f>ROUND(E226*P226,2)</f>
        <v>0</v>
      </c>
      <c r="R226" s="248" t="s">
        <v>200</v>
      </c>
      <c r="S226" s="248" t="s">
        <v>109</v>
      </c>
      <c r="T226" s="249" t="s">
        <v>109</v>
      </c>
      <c r="U226" s="233">
        <v>0</v>
      </c>
      <c r="V226" s="233">
        <f>ROUND(E226*U226,2)</f>
        <v>0</v>
      </c>
      <c r="W226" s="233"/>
      <c r="X226" s="233" t="s">
        <v>201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208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>
      <c r="A227" s="231"/>
      <c r="B227" s="232"/>
      <c r="C227" s="254" t="s">
        <v>63</v>
      </c>
      <c r="D227" s="234"/>
      <c r="E227" s="235">
        <v>2</v>
      </c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113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>
      <c r="A228" s="243">
        <v>45</v>
      </c>
      <c r="B228" s="244" t="s">
        <v>332</v>
      </c>
      <c r="C228" s="253" t="s">
        <v>333</v>
      </c>
      <c r="D228" s="245" t="s">
        <v>194</v>
      </c>
      <c r="E228" s="246">
        <v>2</v>
      </c>
      <c r="F228" s="247"/>
      <c r="G228" s="248">
        <f>ROUND(E228*F228,2)</f>
        <v>0</v>
      </c>
      <c r="H228" s="247"/>
      <c r="I228" s="248">
        <f>ROUND(E228*H228,2)</f>
        <v>0</v>
      </c>
      <c r="J228" s="247"/>
      <c r="K228" s="248">
        <f>ROUND(E228*J228,2)</f>
        <v>0</v>
      </c>
      <c r="L228" s="248">
        <v>21</v>
      </c>
      <c r="M228" s="248">
        <f>G228*(1+L228/100)</f>
        <v>0</v>
      </c>
      <c r="N228" s="248">
        <v>2.086E-2</v>
      </c>
      <c r="O228" s="248">
        <f>ROUND(E228*N228,2)</f>
        <v>0.04</v>
      </c>
      <c r="P228" s="248">
        <v>0</v>
      </c>
      <c r="Q228" s="248">
        <f>ROUND(E228*P228,2)</f>
        <v>0</v>
      </c>
      <c r="R228" s="248" t="s">
        <v>200</v>
      </c>
      <c r="S228" s="248" t="s">
        <v>109</v>
      </c>
      <c r="T228" s="249" t="s">
        <v>109</v>
      </c>
      <c r="U228" s="233">
        <v>0</v>
      </c>
      <c r="V228" s="233">
        <f>ROUND(E228*U228,2)</f>
        <v>0</v>
      </c>
      <c r="W228" s="233"/>
      <c r="X228" s="233" t="s">
        <v>201</v>
      </c>
      <c r="Y228" s="214"/>
      <c r="Z228" s="214"/>
      <c r="AA228" s="214"/>
      <c r="AB228" s="214"/>
      <c r="AC228" s="214"/>
      <c r="AD228" s="214"/>
      <c r="AE228" s="214"/>
      <c r="AF228" s="214"/>
      <c r="AG228" s="214" t="s">
        <v>208</v>
      </c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>
      <c r="A229" s="231"/>
      <c r="B229" s="232"/>
      <c r="C229" s="254" t="s">
        <v>63</v>
      </c>
      <c r="D229" s="234"/>
      <c r="E229" s="235">
        <v>2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113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>
      <c r="A230" s="243">
        <v>46</v>
      </c>
      <c r="B230" s="244" t="s">
        <v>334</v>
      </c>
      <c r="C230" s="253" t="s">
        <v>335</v>
      </c>
      <c r="D230" s="245" t="s">
        <v>194</v>
      </c>
      <c r="E230" s="246">
        <v>3</v>
      </c>
      <c r="F230" s="247"/>
      <c r="G230" s="248">
        <f>ROUND(E230*F230,2)</f>
        <v>0</v>
      </c>
      <c r="H230" s="247"/>
      <c r="I230" s="248">
        <f>ROUND(E230*H230,2)</f>
        <v>0</v>
      </c>
      <c r="J230" s="247"/>
      <c r="K230" s="248">
        <f>ROUND(E230*J230,2)</f>
        <v>0</v>
      </c>
      <c r="L230" s="248">
        <v>21</v>
      </c>
      <c r="M230" s="248">
        <f>G230*(1+L230/100)</f>
        <v>0</v>
      </c>
      <c r="N230" s="248">
        <v>1.2500000000000001E-2</v>
      </c>
      <c r="O230" s="248">
        <f>ROUND(E230*N230,2)</f>
        <v>0.04</v>
      </c>
      <c r="P230" s="248">
        <v>0</v>
      </c>
      <c r="Q230" s="248">
        <f>ROUND(E230*P230,2)</f>
        <v>0</v>
      </c>
      <c r="R230" s="248" t="s">
        <v>200</v>
      </c>
      <c r="S230" s="248" t="s">
        <v>109</v>
      </c>
      <c r="T230" s="249" t="s">
        <v>109</v>
      </c>
      <c r="U230" s="233">
        <v>0</v>
      </c>
      <c r="V230" s="233">
        <f>ROUND(E230*U230,2)</f>
        <v>0</v>
      </c>
      <c r="W230" s="233"/>
      <c r="X230" s="233" t="s">
        <v>201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208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ht="22.5" outlineLevel="1">
      <c r="A231" s="231"/>
      <c r="B231" s="232"/>
      <c r="C231" s="254" t="s">
        <v>336</v>
      </c>
      <c r="D231" s="234"/>
      <c r="E231" s="235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113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>
      <c r="A232" s="231"/>
      <c r="B232" s="232"/>
      <c r="C232" s="254" t="s">
        <v>314</v>
      </c>
      <c r="D232" s="234"/>
      <c r="E232" s="235">
        <v>3</v>
      </c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113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>
      <c r="A233" s="243">
        <v>47</v>
      </c>
      <c r="B233" s="244" t="s">
        <v>337</v>
      </c>
      <c r="C233" s="253" t="s">
        <v>338</v>
      </c>
      <c r="D233" s="245" t="s">
        <v>213</v>
      </c>
      <c r="E233" s="246">
        <v>4.05246</v>
      </c>
      <c r="F233" s="247"/>
      <c r="G233" s="248">
        <f>ROUND(E233*F233,2)</f>
        <v>0</v>
      </c>
      <c r="H233" s="247"/>
      <c r="I233" s="248">
        <f>ROUND(E233*H233,2)</f>
        <v>0</v>
      </c>
      <c r="J233" s="247"/>
      <c r="K233" s="248">
        <f>ROUND(E233*J233,2)</f>
        <v>0</v>
      </c>
      <c r="L233" s="248">
        <v>21</v>
      </c>
      <c r="M233" s="248">
        <f>G233*(1+L233/100)</f>
        <v>0</v>
      </c>
      <c r="N233" s="248">
        <v>1</v>
      </c>
      <c r="O233" s="248">
        <f>ROUND(E233*N233,2)</f>
        <v>4.05</v>
      </c>
      <c r="P233" s="248">
        <v>0</v>
      </c>
      <c r="Q233" s="248">
        <f>ROUND(E233*P233,2)</f>
        <v>0</v>
      </c>
      <c r="R233" s="248" t="s">
        <v>200</v>
      </c>
      <c r="S233" s="248" t="s">
        <v>109</v>
      </c>
      <c r="T233" s="249" t="s">
        <v>109</v>
      </c>
      <c r="U233" s="233">
        <v>0</v>
      </c>
      <c r="V233" s="233">
        <f>ROUND(E233*U233,2)</f>
        <v>0</v>
      </c>
      <c r="W233" s="233"/>
      <c r="X233" s="233" t="s">
        <v>201</v>
      </c>
      <c r="Y233" s="214"/>
      <c r="Z233" s="214"/>
      <c r="AA233" s="214"/>
      <c r="AB233" s="214"/>
      <c r="AC233" s="214"/>
      <c r="AD233" s="214"/>
      <c r="AE233" s="214"/>
      <c r="AF233" s="214"/>
      <c r="AG233" s="214" t="s">
        <v>208</v>
      </c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ht="22.5" outlineLevel="1">
      <c r="A234" s="231"/>
      <c r="B234" s="232"/>
      <c r="C234" s="254" t="s">
        <v>339</v>
      </c>
      <c r="D234" s="234"/>
      <c r="E234" s="235"/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113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>
      <c r="A235" s="231"/>
      <c r="B235" s="232"/>
      <c r="C235" s="254" t="s">
        <v>133</v>
      </c>
      <c r="D235" s="234"/>
      <c r="E235" s="235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3"/>
      <c r="Y235" s="214"/>
      <c r="Z235" s="214"/>
      <c r="AA235" s="214"/>
      <c r="AB235" s="214"/>
      <c r="AC235" s="214"/>
      <c r="AD235" s="214"/>
      <c r="AE235" s="214"/>
      <c r="AF235" s="214"/>
      <c r="AG235" s="214" t="s">
        <v>113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1">
      <c r="A236" s="231"/>
      <c r="B236" s="232"/>
      <c r="C236" s="254" t="s">
        <v>269</v>
      </c>
      <c r="D236" s="234"/>
      <c r="E236" s="235"/>
      <c r="F236" s="233"/>
      <c r="G236" s="233"/>
      <c r="H236" s="233"/>
      <c r="I236" s="233"/>
      <c r="J236" s="233"/>
      <c r="K236" s="233"/>
      <c r="L236" s="233"/>
      <c r="M236" s="233"/>
      <c r="N236" s="233"/>
      <c r="O236" s="233"/>
      <c r="P236" s="233"/>
      <c r="Q236" s="233"/>
      <c r="R236" s="233"/>
      <c r="S236" s="233"/>
      <c r="T236" s="233"/>
      <c r="U236" s="233"/>
      <c r="V236" s="233"/>
      <c r="W236" s="233"/>
      <c r="X236" s="233"/>
      <c r="Y236" s="214"/>
      <c r="Z236" s="214"/>
      <c r="AA236" s="214"/>
      <c r="AB236" s="214"/>
      <c r="AC236" s="214"/>
      <c r="AD236" s="214"/>
      <c r="AE236" s="214"/>
      <c r="AF236" s="214"/>
      <c r="AG236" s="214" t="s">
        <v>113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1">
      <c r="A237" s="231"/>
      <c r="B237" s="232"/>
      <c r="C237" s="254" t="s">
        <v>134</v>
      </c>
      <c r="D237" s="234"/>
      <c r="E237" s="235">
        <v>1.8792</v>
      </c>
      <c r="F237" s="233"/>
      <c r="G237" s="233"/>
      <c r="H237" s="233"/>
      <c r="I237" s="233"/>
      <c r="J237" s="233"/>
      <c r="K237" s="233"/>
      <c r="L237" s="233"/>
      <c r="M237" s="233"/>
      <c r="N237" s="233"/>
      <c r="O237" s="233"/>
      <c r="P237" s="233"/>
      <c r="Q237" s="233"/>
      <c r="R237" s="233"/>
      <c r="S237" s="233"/>
      <c r="T237" s="233"/>
      <c r="U237" s="233"/>
      <c r="V237" s="233"/>
      <c r="W237" s="233"/>
      <c r="X237" s="233"/>
      <c r="Y237" s="214"/>
      <c r="Z237" s="214"/>
      <c r="AA237" s="214"/>
      <c r="AB237" s="214"/>
      <c r="AC237" s="214"/>
      <c r="AD237" s="214"/>
      <c r="AE237" s="214"/>
      <c r="AF237" s="214"/>
      <c r="AG237" s="214" t="s">
        <v>113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>
      <c r="A238" s="231"/>
      <c r="B238" s="232"/>
      <c r="C238" s="254" t="s">
        <v>340</v>
      </c>
      <c r="D238" s="234"/>
      <c r="E238" s="235">
        <v>-0.52451000000000003</v>
      </c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113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>
      <c r="A239" s="231"/>
      <c r="B239" s="232"/>
      <c r="C239" s="254" t="s">
        <v>135</v>
      </c>
      <c r="D239" s="234"/>
      <c r="E239" s="235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113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>
      <c r="A240" s="231"/>
      <c r="B240" s="232"/>
      <c r="C240" s="254" t="s">
        <v>136</v>
      </c>
      <c r="D240" s="234"/>
      <c r="E240" s="235">
        <v>0.90720000000000001</v>
      </c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113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1">
      <c r="A241" s="231"/>
      <c r="B241" s="232"/>
      <c r="C241" s="254" t="s">
        <v>341</v>
      </c>
      <c r="D241" s="234"/>
      <c r="E241" s="235">
        <v>-3.96E-3</v>
      </c>
      <c r="F241" s="233"/>
      <c r="G241" s="233"/>
      <c r="H241" s="233"/>
      <c r="I241" s="233"/>
      <c r="J241" s="233"/>
      <c r="K241" s="233"/>
      <c r="L241" s="233"/>
      <c r="M241" s="233"/>
      <c r="N241" s="233"/>
      <c r="O241" s="233"/>
      <c r="P241" s="233"/>
      <c r="Q241" s="233"/>
      <c r="R241" s="233"/>
      <c r="S241" s="233"/>
      <c r="T241" s="233"/>
      <c r="U241" s="233"/>
      <c r="V241" s="233"/>
      <c r="W241" s="233"/>
      <c r="X241" s="233"/>
      <c r="Y241" s="214"/>
      <c r="Z241" s="214"/>
      <c r="AA241" s="214"/>
      <c r="AB241" s="214"/>
      <c r="AC241" s="214"/>
      <c r="AD241" s="214"/>
      <c r="AE241" s="214"/>
      <c r="AF241" s="214"/>
      <c r="AG241" s="214" t="s">
        <v>113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>
      <c r="A242" s="231"/>
      <c r="B242" s="232"/>
      <c r="C242" s="254" t="s">
        <v>137</v>
      </c>
      <c r="D242" s="234"/>
      <c r="E242" s="235">
        <v>2.4192</v>
      </c>
      <c r="F242" s="233"/>
      <c r="G242" s="233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113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>
      <c r="A243" s="231"/>
      <c r="B243" s="232"/>
      <c r="C243" s="254" t="s">
        <v>342</v>
      </c>
      <c r="D243" s="234"/>
      <c r="E243" s="235">
        <v>-1.05504</v>
      </c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113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>
      <c r="A244" s="231"/>
      <c r="B244" s="232"/>
      <c r="C244" s="254" t="s">
        <v>138</v>
      </c>
      <c r="D244" s="234"/>
      <c r="E244" s="235">
        <v>0.76319999999999999</v>
      </c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113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>
      <c r="A245" s="231"/>
      <c r="B245" s="232"/>
      <c r="C245" s="254" t="s">
        <v>343</v>
      </c>
      <c r="D245" s="234"/>
      <c r="E245" s="235">
        <v>-0.33284000000000002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113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>
      <c r="A246" s="243">
        <v>48</v>
      </c>
      <c r="B246" s="244" t="s">
        <v>344</v>
      </c>
      <c r="C246" s="253" t="s">
        <v>345</v>
      </c>
      <c r="D246" s="245" t="s">
        <v>194</v>
      </c>
      <c r="E246" s="246">
        <v>3</v>
      </c>
      <c r="F246" s="247"/>
      <c r="G246" s="248">
        <f>ROUND(E246*F246,2)</f>
        <v>0</v>
      </c>
      <c r="H246" s="247"/>
      <c r="I246" s="248">
        <f>ROUND(E246*H246,2)</f>
        <v>0</v>
      </c>
      <c r="J246" s="247"/>
      <c r="K246" s="248">
        <f>ROUND(E246*J246,2)</f>
        <v>0</v>
      </c>
      <c r="L246" s="248">
        <v>21</v>
      </c>
      <c r="M246" s="248">
        <f>G246*(1+L246/100)</f>
        <v>0</v>
      </c>
      <c r="N246" s="248">
        <v>0.23200000000000001</v>
      </c>
      <c r="O246" s="248">
        <f>ROUND(E246*N246,2)</f>
        <v>0.7</v>
      </c>
      <c r="P246" s="248">
        <v>0</v>
      </c>
      <c r="Q246" s="248">
        <f>ROUND(E246*P246,2)</f>
        <v>0</v>
      </c>
      <c r="R246" s="248" t="s">
        <v>200</v>
      </c>
      <c r="S246" s="248" t="s">
        <v>109</v>
      </c>
      <c r="T246" s="249" t="s">
        <v>109</v>
      </c>
      <c r="U246" s="233">
        <v>0</v>
      </c>
      <c r="V246" s="233">
        <f>ROUND(E246*U246,2)</f>
        <v>0</v>
      </c>
      <c r="W246" s="233"/>
      <c r="X246" s="233" t="s">
        <v>201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208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ht="22.5" outlineLevel="1">
      <c r="A247" s="231"/>
      <c r="B247" s="232"/>
      <c r="C247" s="254" t="s">
        <v>313</v>
      </c>
      <c r="D247" s="234"/>
      <c r="E247" s="235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3"/>
      <c r="Y247" s="214"/>
      <c r="Z247" s="214"/>
      <c r="AA247" s="214"/>
      <c r="AB247" s="214"/>
      <c r="AC247" s="214"/>
      <c r="AD247" s="214"/>
      <c r="AE247" s="214"/>
      <c r="AF247" s="214"/>
      <c r="AG247" s="214" t="s">
        <v>113</v>
      </c>
      <c r="AH247" s="214">
        <v>0</v>
      </c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1">
      <c r="A248" s="231"/>
      <c r="B248" s="232"/>
      <c r="C248" s="254" t="s">
        <v>314</v>
      </c>
      <c r="D248" s="234"/>
      <c r="E248" s="235">
        <v>3</v>
      </c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14"/>
      <c r="Z248" s="214"/>
      <c r="AA248" s="214"/>
      <c r="AB248" s="214"/>
      <c r="AC248" s="214"/>
      <c r="AD248" s="214"/>
      <c r="AE248" s="214"/>
      <c r="AF248" s="214"/>
      <c r="AG248" s="214" t="s">
        <v>113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>
      <c r="A249" s="243">
        <v>49</v>
      </c>
      <c r="B249" s="244" t="s">
        <v>346</v>
      </c>
      <c r="C249" s="253" t="s">
        <v>347</v>
      </c>
      <c r="D249" s="245" t="s">
        <v>194</v>
      </c>
      <c r="E249" s="246">
        <v>6</v>
      </c>
      <c r="F249" s="247"/>
      <c r="G249" s="248">
        <f>ROUND(E249*F249,2)</f>
        <v>0</v>
      </c>
      <c r="H249" s="247"/>
      <c r="I249" s="248">
        <f>ROUND(E249*H249,2)</f>
        <v>0</v>
      </c>
      <c r="J249" s="247"/>
      <c r="K249" s="248">
        <f>ROUND(E249*J249,2)</f>
        <v>0</v>
      </c>
      <c r="L249" s="248">
        <v>21</v>
      </c>
      <c r="M249" s="248">
        <f>G249*(1+L249/100)</f>
        <v>0</v>
      </c>
      <c r="N249" s="248">
        <v>0.106</v>
      </c>
      <c r="O249" s="248">
        <f>ROUND(E249*N249,2)</f>
        <v>0.64</v>
      </c>
      <c r="P249" s="248">
        <v>0</v>
      </c>
      <c r="Q249" s="248">
        <f>ROUND(E249*P249,2)</f>
        <v>0</v>
      </c>
      <c r="R249" s="248" t="s">
        <v>200</v>
      </c>
      <c r="S249" s="248" t="s">
        <v>109</v>
      </c>
      <c r="T249" s="249" t="s">
        <v>109</v>
      </c>
      <c r="U249" s="233">
        <v>0</v>
      </c>
      <c r="V249" s="233">
        <f>ROUND(E249*U249,2)</f>
        <v>0</v>
      </c>
      <c r="W249" s="233"/>
      <c r="X249" s="233" t="s">
        <v>201</v>
      </c>
      <c r="Y249" s="214"/>
      <c r="Z249" s="214"/>
      <c r="AA249" s="214"/>
      <c r="AB249" s="214"/>
      <c r="AC249" s="214"/>
      <c r="AD249" s="214"/>
      <c r="AE249" s="214"/>
      <c r="AF249" s="214"/>
      <c r="AG249" s="214" t="s">
        <v>208</v>
      </c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2.5" outlineLevel="1">
      <c r="A250" s="231"/>
      <c r="B250" s="232"/>
      <c r="C250" s="254" t="s">
        <v>348</v>
      </c>
      <c r="D250" s="234"/>
      <c r="E250" s="235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113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>
      <c r="A251" s="231"/>
      <c r="B251" s="232"/>
      <c r="C251" s="254" t="s">
        <v>349</v>
      </c>
      <c r="D251" s="234"/>
      <c r="E251" s="235">
        <v>6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113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ht="22.5" outlineLevel="1">
      <c r="A252" s="243">
        <v>50</v>
      </c>
      <c r="B252" s="244" t="s">
        <v>350</v>
      </c>
      <c r="C252" s="253" t="s">
        <v>351</v>
      </c>
      <c r="D252" s="245" t="s">
        <v>194</v>
      </c>
      <c r="E252" s="246">
        <v>3</v>
      </c>
      <c r="F252" s="247"/>
      <c r="G252" s="248">
        <f>ROUND(E252*F252,2)</f>
        <v>0</v>
      </c>
      <c r="H252" s="247"/>
      <c r="I252" s="248">
        <f>ROUND(E252*H252,2)</f>
        <v>0</v>
      </c>
      <c r="J252" s="247"/>
      <c r="K252" s="248">
        <f>ROUND(E252*J252,2)</f>
        <v>0</v>
      </c>
      <c r="L252" s="248">
        <v>21</v>
      </c>
      <c r="M252" s="248">
        <f>G252*(1+L252/100)</f>
        <v>0</v>
      </c>
      <c r="N252" s="248">
        <v>7.0000000000000007E-2</v>
      </c>
      <c r="O252" s="248">
        <f>ROUND(E252*N252,2)</f>
        <v>0.21</v>
      </c>
      <c r="P252" s="248">
        <v>0</v>
      </c>
      <c r="Q252" s="248">
        <f>ROUND(E252*P252,2)</f>
        <v>0</v>
      </c>
      <c r="R252" s="248" t="s">
        <v>200</v>
      </c>
      <c r="S252" s="248" t="s">
        <v>109</v>
      </c>
      <c r="T252" s="249" t="s">
        <v>109</v>
      </c>
      <c r="U252" s="233">
        <v>0</v>
      </c>
      <c r="V252" s="233">
        <f>ROUND(E252*U252,2)</f>
        <v>0</v>
      </c>
      <c r="W252" s="233"/>
      <c r="X252" s="233" t="s">
        <v>201</v>
      </c>
      <c r="Y252" s="214"/>
      <c r="Z252" s="214"/>
      <c r="AA252" s="214"/>
      <c r="AB252" s="214"/>
      <c r="AC252" s="214"/>
      <c r="AD252" s="214"/>
      <c r="AE252" s="214"/>
      <c r="AF252" s="214"/>
      <c r="AG252" s="214" t="s">
        <v>208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>
      <c r="A253" s="231"/>
      <c r="B253" s="232"/>
      <c r="C253" s="254" t="s">
        <v>352</v>
      </c>
      <c r="D253" s="234"/>
      <c r="E253" s="235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3"/>
      <c r="Y253" s="214"/>
      <c r="Z253" s="214"/>
      <c r="AA253" s="214"/>
      <c r="AB253" s="214"/>
      <c r="AC253" s="214"/>
      <c r="AD253" s="214"/>
      <c r="AE253" s="214"/>
      <c r="AF253" s="214"/>
      <c r="AG253" s="214" t="s">
        <v>113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>
      <c r="A254" s="231"/>
      <c r="B254" s="232"/>
      <c r="C254" s="254" t="s">
        <v>314</v>
      </c>
      <c r="D254" s="234"/>
      <c r="E254" s="235">
        <v>3</v>
      </c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113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>
      <c r="A255" s="243">
        <v>51</v>
      </c>
      <c r="B255" s="244" t="s">
        <v>353</v>
      </c>
      <c r="C255" s="253" t="s">
        <v>354</v>
      </c>
      <c r="D255" s="245" t="s">
        <v>182</v>
      </c>
      <c r="E255" s="246">
        <v>34.042619999999999</v>
      </c>
      <c r="F255" s="247"/>
      <c r="G255" s="248">
        <f>ROUND(E255*F255,2)</f>
        <v>0</v>
      </c>
      <c r="H255" s="247"/>
      <c r="I255" s="248">
        <f>ROUND(E255*H255,2)</f>
        <v>0</v>
      </c>
      <c r="J255" s="247"/>
      <c r="K255" s="248">
        <f>ROUND(E255*J255,2)</f>
        <v>0</v>
      </c>
      <c r="L255" s="248">
        <v>21</v>
      </c>
      <c r="M255" s="248">
        <f>G255*(1+L255/100)</f>
        <v>0</v>
      </c>
      <c r="N255" s="248">
        <v>2.9999999999999997E-4</v>
      </c>
      <c r="O255" s="248">
        <f>ROUND(E255*N255,2)</f>
        <v>0.01</v>
      </c>
      <c r="P255" s="248">
        <v>0</v>
      </c>
      <c r="Q255" s="248">
        <f>ROUND(E255*P255,2)</f>
        <v>0</v>
      </c>
      <c r="R255" s="248" t="s">
        <v>200</v>
      </c>
      <c r="S255" s="248" t="s">
        <v>109</v>
      </c>
      <c r="T255" s="249" t="s">
        <v>109</v>
      </c>
      <c r="U255" s="233">
        <v>0</v>
      </c>
      <c r="V255" s="233">
        <f>ROUND(E255*U255,2)</f>
        <v>0</v>
      </c>
      <c r="W255" s="233"/>
      <c r="X255" s="233" t="s">
        <v>201</v>
      </c>
      <c r="Y255" s="214"/>
      <c r="Z255" s="214"/>
      <c r="AA255" s="214"/>
      <c r="AB255" s="214"/>
      <c r="AC255" s="214"/>
      <c r="AD255" s="214"/>
      <c r="AE255" s="214"/>
      <c r="AF255" s="214"/>
      <c r="AG255" s="214" t="s">
        <v>208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>
      <c r="A256" s="231"/>
      <c r="B256" s="232"/>
      <c r="C256" s="254" t="s">
        <v>301</v>
      </c>
      <c r="D256" s="234"/>
      <c r="E256" s="235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113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>
      <c r="A257" s="231"/>
      <c r="B257" s="232"/>
      <c r="C257" s="254" t="s">
        <v>133</v>
      </c>
      <c r="D257" s="234"/>
      <c r="E257" s="235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113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>
      <c r="A258" s="231"/>
      <c r="B258" s="232"/>
      <c r="C258" s="254" t="s">
        <v>355</v>
      </c>
      <c r="D258" s="234"/>
      <c r="E258" s="235">
        <v>14.4239</v>
      </c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  <c r="U258" s="233"/>
      <c r="V258" s="233"/>
      <c r="W258" s="233"/>
      <c r="X258" s="233"/>
      <c r="Y258" s="214"/>
      <c r="Z258" s="214"/>
      <c r="AA258" s="214"/>
      <c r="AB258" s="214"/>
      <c r="AC258" s="214"/>
      <c r="AD258" s="214"/>
      <c r="AE258" s="214"/>
      <c r="AF258" s="214"/>
      <c r="AG258" s="214" t="s">
        <v>113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>
      <c r="A259" s="231"/>
      <c r="B259" s="232"/>
      <c r="C259" s="254" t="s">
        <v>135</v>
      </c>
      <c r="D259" s="234"/>
      <c r="E259" s="235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113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>
      <c r="A260" s="231"/>
      <c r="B260" s="232"/>
      <c r="C260" s="254" t="s">
        <v>356</v>
      </c>
      <c r="D260" s="234"/>
      <c r="E260" s="235">
        <v>4.3520399999999997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113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>
      <c r="A261" s="231"/>
      <c r="B261" s="232"/>
      <c r="C261" s="254" t="s">
        <v>357</v>
      </c>
      <c r="D261" s="234"/>
      <c r="E261" s="235">
        <v>11.60544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113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>
      <c r="A262" s="231"/>
      <c r="B262" s="232"/>
      <c r="C262" s="254" t="s">
        <v>358</v>
      </c>
      <c r="D262" s="234"/>
      <c r="E262" s="235">
        <v>3.6612399999999998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113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>
      <c r="A263" s="237" t="s">
        <v>104</v>
      </c>
      <c r="B263" s="238" t="s">
        <v>69</v>
      </c>
      <c r="C263" s="252" t="s">
        <v>70</v>
      </c>
      <c r="D263" s="239"/>
      <c r="E263" s="240"/>
      <c r="F263" s="241"/>
      <c r="G263" s="241">
        <f>SUMIF(AG264:AG272,"&lt;&gt;NOR",G264:G272)</f>
        <v>0</v>
      </c>
      <c r="H263" s="241"/>
      <c r="I263" s="241">
        <f>SUM(I264:I272)</f>
        <v>0</v>
      </c>
      <c r="J263" s="241"/>
      <c r="K263" s="241">
        <f>SUM(K264:K272)</f>
        <v>0</v>
      </c>
      <c r="L263" s="241"/>
      <c r="M263" s="241">
        <f>SUM(M264:M272)</f>
        <v>0</v>
      </c>
      <c r="N263" s="241"/>
      <c r="O263" s="241">
        <f>SUM(O264:O272)</f>
        <v>19.23</v>
      </c>
      <c r="P263" s="241"/>
      <c r="Q263" s="241">
        <f>SUM(Q264:Q272)</f>
        <v>0</v>
      </c>
      <c r="R263" s="241"/>
      <c r="S263" s="241"/>
      <c r="T263" s="242"/>
      <c r="U263" s="236"/>
      <c r="V263" s="236">
        <f>SUM(V264:V272)</f>
        <v>21.42</v>
      </c>
      <c r="W263" s="236"/>
      <c r="X263" s="236"/>
      <c r="AG263" t="s">
        <v>105</v>
      </c>
    </row>
    <row r="264" spans="1:60" ht="22.5" outlineLevel="1">
      <c r="A264" s="243">
        <v>52</v>
      </c>
      <c r="B264" s="244" t="s">
        <v>359</v>
      </c>
      <c r="C264" s="253" t="s">
        <v>360</v>
      </c>
      <c r="D264" s="245" t="s">
        <v>243</v>
      </c>
      <c r="E264" s="246">
        <v>73.48</v>
      </c>
      <c r="F264" s="247"/>
      <c r="G264" s="248">
        <f>ROUND(E264*F264,2)</f>
        <v>0</v>
      </c>
      <c r="H264" s="247"/>
      <c r="I264" s="248">
        <f>ROUND(E264*H264,2)</f>
        <v>0</v>
      </c>
      <c r="J264" s="247"/>
      <c r="K264" s="248">
        <f>ROUND(E264*J264,2)</f>
        <v>0</v>
      </c>
      <c r="L264" s="248">
        <v>21</v>
      </c>
      <c r="M264" s="248">
        <f>G264*(1+L264/100)</f>
        <v>0</v>
      </c>
      <c r="N264" s="248">
        <v>0.13511000000000001</v>
      </c>
      <c r="O264" s="248">
        <f>ROUND(E264*N264,2)</f>
        <v>9.93</v>
      </c>
      <c r="P264" s="248">
        <v>0</v>
      </c>
      <c r="Q264" s="248">
        <f>ROUND(E264*P264,2)</f>
        <v>0</v>
      </c>
      <c r="R264" s="248"/>
      <c r="S264" s="248" t="s">
        <v>109</v>
      </c>
      <c r="T264" s="249" t="s">
        <v>109</v>
      </c>
      <c r="U264" s="233">
        <v>0.14000000000000001</v>
      </c>
      <c r="V264" s="233">
        <f>ROUND(E264*U264,2)</f>
        <v>10.29</v>
      </c>
      <c r="W264" s="233"/>
      <c r="X264" s="233" t="s">
        <v>110</v>
      </c>
      <c r="Y264" s="214"/>
      <c r="Z264" s="214"/>
      <c r="AA264" s="214"/>
      <c r="AB264" s="214"/>
      <c r="AC264" s="214"/>
      <c r="AD264" s="214"/>
      <c r="AE264" s="214"/>
      <c r="AF264" s="214"/>
      <c r="AG264" s="214" t="s">
        <v>111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>
      <c r="A265" s="231"/>
      <c r="B265" s="232"/>
      <c r="C265" s="254" t="s">
        <v>361</v>
      </c>
      <c r="D265" s="234"/>
      <c r="E265" s="235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113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>
      <c r="A266" s="231"/>
      <c r="B266" s="232"/>
      <c r="C266" s="254" t="s">
        <v>362</v>
      </c>
      <c r="D266" s="234"/>
      <c r="E266" s="235"/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113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>
      <c r="A267" s="231"/>
      <c r="B267" s="232"/>
      <c r="C267" s="254" t="s">
        <v>363</v>
      </c>
      <c r="D267" s="234"/>
      <c r="E267" s="235">
        <v>48.74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113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31"/>
      <c r="B268" s="232"/>
      <c r="C268" s="254" t="s">
        <v>364</v>
      </c>
      <c r="D268" s="234"/>
      <c r="E268" s="235">
        <v>24.74</v>
      </c>
      <c r="F268" s="233"/>
      <c r="G268" s="233"/>
      <c r="H268" s="233"/>
      <c r="I268" s="233"/>
      <c r="J268" s="233"/>
      <c r="K268" s="233"/>
      <c r="L268" s="233"/>
      <c r="M268" s="233"/>
      <c r="N268" s="233"/>
      <c r="O268" s="233"/>
      <c r="P268" s="233"/>
      <c r="Q268" s="233"/>
      <c r="R268" s="233"/>
      <c r="S268" s="233"/>
      <c r="T268" s="233"/>
      <c r="U268" s="233"/>
      <c r="V268" s="233"/>
      <c r="W268" s="233"/>
      <c r="X268" s="233"/>
      <c r="Y268" s="214"/>
      <c r="Z268" s="214"/>
      <c r="AA268" s="214"/>
      <c r="AB268" s="214"/>
      <c r="AC268" s="214"/>
      <c r="AD268" s="214"/>
      <c r="AE268" s="214"/>
      <c r="AF268" s="214"/>
      <c r="AG268" s="214" t="s">
        <v>113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22.5" outlineLevel="1">
      <c r="A269" s="243">
        <v>53</v>
      </c>
      <c r="B269" s="244" t="s">
        <v>365</v>
      </c>
      <c r="C269" s="253" t="s">
        <v>366</v>
      </c>
      <c r="D269" s="245" t="s">
        <v>243</v>
      </c>
      <c r="E269" s="246">
        <v>79.5</v>
      </c>
      <c r="F269" s="247"/>
      <c r="G269" s="248">
        <f>ROUND(E269*F269,2)</f>
        <v>0</v>
      </c>
      <c r="H269" s="247"/>
      <c r="I269" s="248">
        <f>ROUND(E269*H269,2)</f>
        <v>0</v>
      </c>
      <c r="J269" s="247"/>
      <c r="K269" s="248">
        <f>ROUND(E269*J269,2)</f>
        <v>0</v>
      </c>
      <c r="L269" s="248">
        <v>21</v>
      </c>
      <c r="M269" s="248">
        <f>G269*(1+L269/100)</f>
        <v>0</v>
      </c>
      <c r="N269" s="248">
        <v>0.11693000000000001</v>
      </c>
      <c r="O269" s="248">
        <f>ROUND(E269*N269,2)</f>
        <v>9.3000000000000007</v>
      </c>
      <c r="P269" s="248">
        <v>0</v>
      </c>
      <c r="Q269" s="248">
        <f>ROUND(E269*P269,2)</f>
        <v>0</v>
      </c>
      <c r="R269" s="248"/>
      <c r="S269" s="248" t="s">
        <v>109</v>
      </c>
      <c r="T269" s="249" t="s">
        <v>109</v>
      </c>
      <c r="U269" s="233">
        <v>0.14000000000000001</v>
      </c>
      <c r="V269" s="233">
        <f>ROUND(E269*U269,2)</f>
        <v>11.13</v>
      </c>
      <c r="W269" s="233"/>
      <c r="X269" s="233" t="s">
        <v>110</v>
      </c>
      <c r="Y269" s="214"/>
      <c r="Z269" s="214"/>
      <c r="AA269" s="214"/>
      <c r="AB269" s="214"/>
      <c r="AC269" s="214"/>
      <c r="AD269" s="214"/>
      <c r="AE269" s="214"/>
      <c r="AF269" s="214"/>
      <c r="AG269" s="214" t="s">
        <v>111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ht="22.5" outlineLevel="1">
      <c r="A270" s="231"/>
      <c r="B270" s="232"/>
      <c r="C270" s="254" t="s">
        <v>367</v>
      </c>
      <c r="D270" s="234"/>
      <c r="E270" s="235"/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113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>
      <c r="A271" s="231"/>
      <c r="B271" s="232"/>
      <c r="C271" s="254" t="s">
        <v>368</v>
      </c>
      <c r="D271" s="234"/>
      <c r="E271" s="235"/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113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>
      <c r="A272" s="231"/>
      <c r="B272" s="232"/>
      <c r="C272" s="254" t="s">
        <v>369</v>
      </c>
      <c r="D272" s="234"/>
      <c r="E272" s="235">
        <v>79.5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113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>
      <c r="A273" s="237" t="s">
        <v>104</v>
      </c>
      <c r="B273" s="238" t="s">
        <v>71</v>
      </c>
      <c r="C273" s="252" t="s">
        <v>72</v>
      </c>
      <c r="D273" s="239"/>
      <c r="E273" s="240"/>
      <c r="F273" s="241"/>
      <c r="G273" s="241">
        <f>SUMIF(AG274:AG281,"&lt;&gt;NOR",G274:G281)</f>
        <v>0</v>
      </c>
      <c r="H273" s="241"/>
      <c r="I273" s="241">
        <f>SUM(I274:I281)</f>
        <v>0</v>
      </c>
      <c r="J273" s="241"/>
      <c r="K273" s="241">
        <f>SUM(K274:K281)</f>
        <v>0</v>
      </c>
      <c r="L273" s="241"/>
      <c r="M273" s="241">
        <f>SUM(M274:M281)</f>
        <v>0</v>
      </c>
      <c r="N273" s="241"/>
      <c r="O273" s="241">
        <f>SUM(O274:O281)</f>
        <v>3.72</v>
      </c>
      <c r="P273" s="241"/>
      <c r="Q273" s="241">
        <f>SUM(Q274:Q281)</f>
        <v>0</v>
      </c>
      <c r="R273" s="241"/>
      <c r="S273" s="241"/>
      <c r="T273" s="242"/>
      <c r="U273" s="236"/>
      <c r="V273" s="236">
        <f>SUM(V274:V281)</f>
        <v>3.63</v>
      </c>
      <c r="W273" s="236"/>
      <c r="X273" s="236"/>
      <c r="AG273" t="s">
        <v>105</v>
      </c>
    </row>
    <row r="274" spans="1:60" outlineLevel="1">
      <c r="A274" s="243">
        <v>54</v>
      </c>
      <c r="B274" s="244" t="s">
        <v>370</v>
      </c>
      <c r="C274" s="253" t="s">
        <v>371</v>
      </c>
      <c r="D274" s="245" t="s">
        <v>182</v>
      </c>
      <c r="E274" s="246">
        <v>7.7153999999999998</v>
      </c>
      <c r="F274" s="247"/>
      <c r="G274" s="248">
        <f>ROUND(E274*F274,2)</f>
        <v>0</v>
      </c>
      <c r="H274" s="247"/>
      <c r="I274" s="248">
        <f>ROUND(E274*H274,2)</f>
        <v>0</v>
      </c>
      <c r="J274" s="247"/>
      <c r="K274" s="248">
        <f>ROUND(E274*J274,2)</f>
        <v>0</v>
      </c>
      <c r="L274" s="248">
        <v>21</v>
      </c>
      <c r="M274" s="248">
        <f>G274*(1+L274/100)</f>
        <v>0</v>
      </c>
      <c r="N274" s="248">
        <v>0.31178</v>
      </c>
      <c r="O274" s="248">
        <f>ROUND(E274*N274,2)</f>
        <v>2.41</v>
      </c>
      <c r="P274" s="248">
        <v>0</v>
      </c>
      <c r="Q274" s="248">
        <f>ROUND(E274*P274,2)</f>
        <v>0</v>
      </c>
      <c r="R274" s="248"/>
      <c r="S274" s="248" t="s">
        <v>109</v>
      </c>
      <c r="T274" s="249" t="s">
        <v>109</v>
      </c>
      <c r="U274" s="233">
        <v>0.47</v>
      </c>
      <c r="V274" s="233">
        <f>ROUND(E274*U274,2)</f>
        <v>3.63</v>
      </c>
      <c r="W274" s="233"/>
      <c r="X274" s="233" t="s">
        <v>110</v>
      </c>
      <c r="Y274" s="214"/>
      <c r="Z274" s="214"/>
      <c r="AA274" s="214"/>
      <c r="AB274" s="214"/>
      <c r="AC274" s="214"/>
      <c r="AD274" s="214"/>
      <c r="AE274" s="214"/>
      <c r="AF274" s="214"/>
      <c r="AG274" s="214" t="s">
        <v>111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>
      <c r="A275" s="231"/>
      <c r="B275" s="232"/>
      <c r="C275" s="255" t="s">
        <v>372</v>
      </c>
      <c r="D275" s="250"/>
      <c r="E275" s="250"/>
      <c r="F275" s="250"/>
      <c r="G275" s="250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177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ht="22.5" outlineLevel="1">
      <c r="A276" s="231"/>
      <c r="B276" s="232"/>
      <c r="C276" s="254" t="s">
        <v>373</v>
      </c>
      <c r="D276" s="234"/>
      <c r="E276" s="235"/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113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>
      <c r="A277" s="231"/>
      <c r="B277" s="232"/>
      <c r="C277" s="254" t="s">
        <v>374</v>
      </c>
      <c r="D277" s="234"/>
      <c r="E277" s="235">
        <v>7.7153999999999998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113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>
      <c r="A278" s="243">
        <v>55</v>
      </c>
      <c r="B278" s="244" t="s">
        <v>375</v>
      </c>
      <c r="C278" s="253" t="s">
        <v>376</v>
      </c>
      <c r="D278" s="245" t="s">
        <v>194</v>
      </c>
      <c r="E278" s="246">
        <v>162</v>
      </c>
      <c r="F278" s="247"/>
      <c r="G278" s="248">
        <f>ROUND(E278*F278,2)</f>
        <v>0</v>
      </c>
      <c r="H278" s="247"/>
      <c r="I278" s="248">
        <f>ROUND(E278*H278,2)</f>
        <v>0</v>
      </c>
      <c r="J278" s="247"/>
      <c r="K278" s="248">
        <f>ROUND(E278*J278,2)</f>
        <v>0</v>
      </c>
      <c r="L278" s="248">
        <v>21</v>
      </c>
      <c r="M278" s="248">
        <f>G278*(1+L278/100)</f>
        <v>0</v>
      </c>
      <c r="N278" s="248">
        <v>8.0999999999999996E-3</v>
      </c>
      <c r="O278" s="248">
        <f>ROUND(E278*N278,2)</f>
        <v>1.31</v>
      </c>
      <c r="P278" s="248">
        <v>0</v>
      </c>
      <c r="Q278" s="248">
        <f>ROUND(E278*P278,2)</f>
        <v>0</v>
      </c>
      <c r="R278" s="248" t="s">
        <v>200</v>
      </c>
      <c r="S278" s="248" t="s">
        <v>109</v>
      </c>
      <c r="T278" s="249" t="s">
        <v>109</v>
      </c>
      <c r="U278" s="233">
        <v>0</v>
      </c>
      <c r="V278" s="233">
        <f>ROUND(E278*U278,2)</f>
        <v>0</v>
      </c>
      <c r="W278" s="233"/>
      <c r="X278" s="233" t="s">
        <v>201</v>
      </c>
      <c r="Y278" s="214"/>
      <c r="Z278" s="214"/>
      <c r="AA278" s="214"/>
      <c r="AB278" s="214"/>
      <c r="AC278" s="214"/>
      <c r="AD278" s="214"/>
      <c r="AE278" s="214"/>
      <c r="AF278" s="214"/>
      <c r="AG278" s="214" t="s">
        <v>208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ht="22.5" outlineLevel="1">
      <c r="A279" s="231"/>
      <c r="B279" s="232"/>
      <c r="C279" s="254" t="s">
        <v>377</v>
      </c>
      <c r="D279" s="234"/>
      <c r="E279" s="235"/>
      <c r="F279" s="233"/>
      <c r="G279" s="233"/>
      <c r="H279" s="233"/>
      <c r="I279" s="233"/>
      <c r="J279" s="233"/>
      <c r="K279" s="233"/>
      <c r="L279" s="233"/>
      <c r="M279" s="233"/>
      <c r="N279" s="233"/>
      <c r="O279" s="233"/>
      <c r="P279" s="233"/>
      <c r="Q279" s="233"/>
      <c r="R279" s="233"/>
      <c r="S279" s="233"/>
      <c r="T279" s="233"/>
      <c r="U279" s="233"/>
      <c r="V279" s="233"/>
      <c r="W279" s="233"/>
      <c r="X279" s="233"/>
      <c r="Y279" s="214"/>
      <c r="Z279" s="214"/>
      <c r="AA279" s="214"/>
      <c r="AB279" s="214"/>
      <c r="AC279" s="214"/>
      <c r="AD279" s="214"/>
      <c r="AE279" s="214"/>
      <c r="AF279" s="214"/>
      <c r="AG279" s="214" t="s">
        <v>113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>
      <c r="A280" s="231"/>
      <c r="B280" s="232"/>
      <c r="C280" s="254" t="s">
        <v>378</v>
      </c>
      <c r="D280" s="234"/>
      <c r="E280" s="235">
        <v>161.65600000000001</v>
      </c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113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>
      <c r="A281" s="231"/>
      <c r="B281" s="232"/>
      <c r="C281" s="254" t="s">
        <v>379</v>
      </c>
      <c r="D281" s="234"/>
      <c r="E281" s="235">
        <v>0.34399999999999997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113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>
      <c r="A282" s="237" t="s">
        <v>104</v>
      </c>
      <c r="B282" s="238" t="s">
        <v>73</v>
      </c>
      <c r="C282" s="252" t="s">
        <v>74</v>
      </c>
      <c r="D282" s="239"/>
      <c r="E282" s="240"/>
      <c r="F282" s="241"/>
      <c r="G282" s="241">
        <f>SUMIF(AG283:AG288,"&lt;&gt;NOR",G283:G288)</f>
        <v>0</v>
      </c>
      <c r="H282" s="241"/>
      <c r="I282" s="241">
        <f>SUM(I283:I288)</f>
        <v>0</v>
      </c>
      <c r="J282" s="241"/>
      <c r="K282" s="241">
        <f>SUM(K283:K288)</f>
        <v>0</v>
      </c>
      <c r="L282" s="241"/>
      <c r="M282" s="241">
        <f>SUM(M283:M288)</f>
        <v>0</v>
      </c>
      <c r="N282" s="241"/>
      <c r="O282" s="241">
        <f>SUM(O283:O288)</f>
        <v>0</v>
      </c>
      <c r="P282" s="241"/>
      <c r="Q282" s="241">
        <f>SUM(Q283:Q288)</f>
        <v>0</v>
      </c>
      <c r="R282" s="241"/>
      <c r="S282" s="241"/>
      <c r="T282" s="242"/>
      <c r="U282" s="236"/>
      <c r="V282" s="236">
        <f>SUM(V283:V288)</f>
        <v>116.43</v>
      </c>
      <c r="W282" s="236"/>
      <c r="X282" s="236"/>
      <c r="AG282" t="s">
        <v>105</v>
      </c>
    </row>
    <row r="283" spans="1:60" outlineLevel="1">
      <c r="A283" s="243">
        <v>56</v>
      </c>
      <c r="B283" s="244" t="s">
        <v>380</v>
      </c>
      <c r="C283" s="253" t="s">
        <v>381</v>
      </c>
      <c r="D283" s="245" t="s">
        <v>382</v>
      </c>
      <c r="E283" s="246">
        <v>10</v>
      </c>
      <c r="F283" s="247"/>
      <c r="G283" s="248">
        <f>ROUND(E283*F283,2)</f>
        <v>0</v>
      </c>
      <c r="H283" s="247"/>
      <c r="I283" s="248">
        <f>ROUND(E283*H283,2)</f>
        <v>0</v>
      </c>
      <c r="J283" s="247"/>
      <c r="K283" s="248">
        <f>ROUND(E283*J283,2)</f>
        <v>0</v>
      </c>
      <c r="L283" s="248">
        <v>21</v>
      </c>
      <c r="M283" s="248">
        <f>G283*(1+L283/100)</f>
        <v>0</v>
      </c>
      <c r="N283" s="248">
        <v>0</v>
      </c>
      <c r="O283" s="248">
        <f>ROUND(E283*N283,2)</f>
        <v>0</v>
      </c>
      <c r="P283" s="248">
        <v>0</v>
      </c>
      <c r="Q283" s="248">
        <f>ROUND(E283*P283,2)</f>
        <v>0</v>
      </c>
      <c r="R283" s="248"/>
      <c r="S283" s="248" t="s">
        <v>109</v>
      </c>
      <c r="T283" s="249" t="s">
        <v>109</v>
      </c>
      <c r="U283" s="233">
        <v>1</v>
      </c>
      <c r="V283" s="233">
        <f>ROUND(E283*U283,2)</f>
        <v>10</v>
      </c>
      <c r="W283" s="233"/>
      <c r="X283" s="233" t="s">
        <v>110</v>
      </c>
      <c r="Y283" s="214"/>
      <c r="Z283" s="214"/>
      <c r="AA283" s="214"/>
      <c r="AB283" s="214"/>
      <c r="AC283" s="214"/>
      <c r="AD283" s="214"/>
      <c r="AE283" s="214"/>
      <c r="AF283" s="214"/>
      <c r="AG283" s="214" t="s">
        <v>150</v>
      </c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>
      <c r="A284" s="231"/>
      <c r="B284" s="232"/>
      <c r="C284" s="254" t="s">
        <v>383</v>
      </c>
      <c r="D284" s="234"/>
      <c r="E284" s="235"/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113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>
      <c r="A285" s="231"/>
      <c r="B285" s="232"/>
      <c r="C285" s="254" t="s">
        <v>384</v>
      </c>
      <c r="D285" s="234"/>
      <c r="E285" s="235"/>
      <c r="F285" s="233"/>
      <c r="G285" s="233"/>
      <c r="H285" s="233"/>
      <c r="I285" s="233"/>
      <c r="J285" s="233"/>
      <c r="K285" s="233"/>
      <c r="L285" s="233"/>
      <c r="M285" s="233"/>
      <c r="N285" s="233"/>
      <c r="O285" s="233"/>
      <c r="P285" s="233"/>
      <c r="Q285" s="233"/>
      <c r="R285" s="233"/>
      <c r="S285" s="233"/>
      <c r="T285" s="233"/>
      <c r="U285" s="233"/>
      <c r="V285" s="233"/>
      <c r="W285" s="233"/>
      <c r="X285" s="233"/>
      <c r="Y285" s="214"/>
      <c r="Z285" s="214"/>
      <c r="AA285" s="214"/>
      <c r="AB285" s="214"/>
      <c r="AC285" s="214"/>
      <c r="AD285" s="214"/>
      <c r="AE285" s="214"/>
      <c r="AF285" s="214"/>
      <c r="AG285" s="214" t="s">
        <v>113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1">
      <c r="A286" s="231"/>
      <c r="B286" s="232"/>
      <c r="C286" s="254" t="s">
        <v>385</v>
      </c>
      <c r="D286" s="234"/>
      <c r="E286" s="235">
        <v>10</v>
      </c>
      <c r="F286" s="233"/>
      <c r="G286" s="233"/>
      <c r="H286" s="233"/>
      <c r="I286" s="233"/>
      <c r="J286" s="233"/>
      <c r="K286" s="233"/>
      <c r="L286" s="233"/>
      <c r="M286" s="233"/>
      <c r="N286" s="233"/>
      <c r="O286" s="233"/>
      <c r="P286" s="233"/>
      <c r="Q286" s="233"/>
      <c r="R286" s="233"/>
      <c r="S286" s="233"/>
      <c r="T286" s="233"/>
      <c r="U286" s="233"/>
      <c r="V286" s="233"/>
      <c r="W286" s="233"/>
      <c r="X286" s="233"/>
      <c r="Y286" s="214"/>
      <c r="Z286" s="214"/>
      <c r="AA286" s="214"/>
      <c r="AB286" s="214"/>
      <c r="AC286" s="214"/>
      <c r="AD286" s="214"/>
      <c r="AE286" s="214"/>
      <c r="AF286" s="214"/>
      <c r="AG286" s="214" t="s">
        <v>113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1">
      <c r="A287" s="243">
        <v>57</v>
      </c>
      <c r="B287" s="244" t="s">
        <v>386</v>
      </c>
      <c r="C287" s="253" t="s">
        <v>387</v>
      </c>
      <c r="D287" s="245" t="s">
        <v>213</v>
      </c>
      <c r="E287" s="246">
        <v>343.33</v>
      </c>
      <c r="F287" s="247"/>
      <c r="G287" s="248">
        <f>ROUND(E287*F287,2)</f>
        <v>0</v>
      </c>
      <c r="H287" s="247"/>
      <c r="I287" s="248">
        <f>ROUND(E287*H287,2)</f>
        <v>0</v>
      </c>
      <c r="J287" s="247"/>
      <c r="K287" s="248">
        <f>ROUND(E287*J287,2)</f>
        <v>0</v>
      </c>
      <c r="L287" s="248">
        <v>21</v>
      </c>
      <c r="M287" s="248">
        <f>G287*(1+L287/100)</f>
        <v>0</v>
      </c>
      <c r="N287" s="248">
        <v>0</v>
      </c>
      <c r="O287" s="248">
        <f>ROUND(E287*N287,2)</f>
        <v>0</v>
      </c>
      <c r="P287" s="248">
        <v>0</v>
      </c>
      <c r="Q287" s="248">
        <f>ROUND(E287*P287,2)</f>
        <v>0</v>
      </c>
      <c r="R287" s="248"/>
      <c r="S287" s="248" t="s">
        <v>109</v>
      </c>
      <c r="T287" s="249" t="s">
        <v>109</v>
      </c>
      <c r="U287" s="233">
        <v>0.31</v>
      </c>
      <c r="V287" s="233">
        <f>ROUND(E287*U287,2)</f>
        <v>106.43</v>
      </c>
      <c r="W287" s="233"/>
      <c r="X287" s="233" t="s">
        <v>110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388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>
      <c r="A288" s="231"/>
      <c r="B288" s="232"/>
      <c r="C288" s="254" t="s">
        <v>389</v>
      </c>
      <c r="D288" s="234"/>
      <c r="E288" s="235">
        <v>343.33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113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>
      <c r="A289" s="237" t="s">
        <v>104</v>
      </c>
      <c r="B289" s="238" t="s">
        <v>75</v>
      </c>
      <c r="C289" s="252" t="s">
        <v>76</v>
      </c>
      <c r="D289" s="239"/>
      <c r="E289" s="240"/>
      <c r="F289" s="241"/>
      <c r="G289" s="241">
        <f>SUMIF(AG290:AG309,"&lt;&gt;NOR",G290:G309)</f>
        <v>0</v>
      </c>
      <c r="H289" s="241"/>
      <c r="I289" s="241">
        <f>SUM(I290:I309)</f>
        <v>0</v>
      </c>
      <c r="J289" s="241"/>
      <c r="K289" s="241">
        <f>SUM(K290:K309)</f>
        <v>0</v>
      </c>
      <c r="L289" s="241"/>
      <c r="M289" s="241">
        <f>SUM(M290:M309)</f>
        <v>0</v>
      </c>
      <c r="N289" s="241"/>
      <c r="O289" s="241">
        <f>SUM(O290:O309)</f>
        <v>0</v>
      </c>
      <c r="P289" s="241"/>
      <c r="Q289" s="241">
        <f>SUM(Q290:Q309)</f>
        <v>0</v>
      </c>
      <c r="R289" s="241"/>
      <c r="S289" s="241"/>
      <c r="T289" s="242"/>
      <c r="U289" s="236"/>
      <c r="V289" s="236">
        <f>SUM(V290:V309)</f>
        <v>0</v>
      </c>
      <c r="W289" s="236"/>
      <c r="X289" s="236"/>
      <c r="AG289" t="s">
        <v>105</v>
      </c>
    </row>
    <row r="290" spans="1:60" ht="22.5" outlineLevel="1">
      <c r="A290" s="243">
        <v>58</v>
      </c>
      <c r="B290" s="244" t="s">
        <v>43</v>
      </c>
      <c r="C290" s="253" t="s">
        <v>390</v>
      </c>
      <c r="D290" s="245" t="s">
        <v>391</v>
      </c>
      <c r="E290" s="246">
        <v>1</v>
      </c>
      <c r="F290" s="247"/>
      <c r="G290" s="248">
        <f>ROUND(E290*F290,2)</f>
        <v>0</v>
      </c>
      <c r="H290" s="247"/>
      <c r="I290" s="248">
        <f>ROUND(E290*H290,2)</f>
        <v>0</v>
      </c>
      <c r="J290" s="247"/>
      <c r="K290" s="248">
        <f>ROUND(E290*J290,2)</f>
        <v>0</v>
      </c>
      <c r="L290" s="248">
        <v>21</v>
      </c>
      <c r="M290" s="248">
        <f>G290*(1+L290/100)</f>
        <v>0</v>
      </c>
      <c r="N290" s="248">
        <v>0</v>
      </c>
      <c r="O290" s="248">
        <f>ROUND(E290*N290,2)</f>
        <v>0</v>
      </c>
      <c r="P290" s="248">
        <v>0</v>
      </c>
      <c r="Q290" s="248">
        <f>ROUND(E290*P290,2)</f>
        <v>0</v>
      </c>
      <c r="R290" s="248"/>
      <c r="S290" s="248" t="s">
        <v>392</v>
      </c>
      <c r="T290" s="249" t="s">
        <v>393</v>
      </c>
      <c r="U290" s="233">
        <v>0</v>
      </c>
      <c r="V290" s="233">
        <f>ROUND(E290*U290,2)</f>
        <v>0</v>
      </c>
      <c r="W290" s="233"/>
      <c r="X290" s="233" t="s">
        <v>110</v>
      </c>
      <c r="Y290" s="214"/>
      <c r="Z290" s="214"/>
      <c r="AA290" s="214"/>
      <c r="AB290" s="214"/>
      <c r="AC290" s="214"/>
      <c r="AD290" s="214"/>
      <c r="AE290" s="214"/>
      <c r="AF290" s="214"/>
      <c r="AG290" s="214" t="s">
        <v>111</v>
      </c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>
      <c r="A291" s="231"/>
      <c r="B291" s="232"/>
      <c r="C291" s="254" t="s">
        <v>43</v>
      </c>
      <c r="D291" s="234"/>
      <c r="E291" s="235">
        <v>1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113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ht="22.5" outlineLevel="1">
      <c r="A292" s="243">
        <v>59</v>
      </c>
      <c r="B292" s="244" t="s">
        <v>63</v>
      </c>
      <c r="C292" s="253" t="s">
        <v>394</v>
      </c>
      <c r="D292" s="245" t="s">
        <v>194</v>
      </c>
      <c r="E292" s="246">
        <v>2</v>
      </c>
      <c r="F292" s="247"/>
      <c r="G292" s="248">
        <f>ROUND(E292*F292,2)</f>
        <v>0</v>
      </c>
      <c r="H292" s="247"/>
      <c r="I292" s="248">
        <f>ROUND(E292*H292,2)</f>
        <v>0</v>
      </c>
      <c r="J292" s="247"/>
      <c r="K292" s="248">
        <f>ROUND(E292*J292,2)</f>
        <v>0</v>
      </c>
      <c r="L292" s="248">
        <v>21</v>
      </c>
      <c r="M292" s="248">
        <f>G292*(1+L292/100)</f>
        <v>0</v>
      </c>
      <c r="N292" s="248">
        <v>0</v>
      </c>
      <c r="O292" s="248">
        <f>ROUND(E292*N292,2)</f>
        <v>0</v>
      </c>
      <c r="P292" s="248">
        <v>0</v>
      </c>
      <c r="Q292" s="248">
        <f>ROUND(E292*P292,2)</f>
        <v>0</v>
      </c>
      <c r="R292" s="248"/>
      <c r="S292" s="248" t="s">
        <v>392</v>
      </c>
      <c r="T292" s="249" t="s">
        <v>393</v>
      </c>
      <c r="U292" s="233">
        <v>0</v>
      </c>
      <c r="V292" s="233">
        <f>ROUND(E292*U292,2)</f>
        <v>0</v>
      </c>
      <c r="W292" s="233"/>
      <c r="X292" s="233" t="s">
        <v>110</v>
      </c>
      <c r="Y292" s="214"/>
      <c r="Z292" s="214"/>
      <c r="AA292" s="214"/>
      <c r="AB292" s="214"/>
      <c r="AC292" s="214"/>
      <c r="AD292" s="214"/>
      <c r="AE292" s="214"/>
      <c r="AF292" s="214"/>
      <c r="AG292" s="214" t="s">
        <v>111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>
      <c r="A293" s="231"/>
      <c r="B293" s="232"/>
      <c r="C293" s="254" t="s">
        <v>395</v>
      </c>
      <c r="D293" s="234"/>
      <c r="E293" s="235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113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>
      <c r="A294" s="231"/>
      <c r="B294" s="232"/>
      <c r="C294" s="254" t="s">
        <v>63</v>
      </c>
      <c r="D294" s="234"/>
      <c r="E294" s="235">
        <v>2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113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ht="22.5" outlineLevel="1">
      <c r="A295" s="243">
        <v>60</v>
      </c>
      <c r="B295" s="244" t="s">
        <v>314</v>
      </c>
      <c r="C295" s="253" t="s">
        <v>396</v>
      </c>
      <c r="D295" s="245" t="s">
        <v>194</v>
      </c>
      <c r="E295" s="246">
        <v>2</v>
      </c>
      <c r="F295" s="247"/>
      <c r="G295" s="248">
        <f>ROUND(E295*F295,2)</f>
        <v>0</v>
      </c>
      <c r="H295" s="247"/>
      <c r="I295" s="248">
        <f>ROUND(E295*H295,2)</f>
        <v>0</v>
      </c>
      <c r="J295" s="247"/>
      <c r="K295" s="248">
        <f>ROUND(E295*J295,2)</f>
        <v>0</v>
      </c>
      <c r="L295" s="248">
        <v>21</v>
      </c>
      <c r="M295" s="248">
        <f>G295*(1+L295/100)</f>
        <v>0</v>
      </c>
      <c r="N295" s="248">
        <v>0</v>
      </c>
      <c r="O295" s="248">
        <f>ROUND(E295*N295,2)</f>
        <v>0</v>
      </c>
      <c r="P295" s="248">
        <v>0</v>
      </c>
      <c r="Q295" s="248">
        <f>ROUND(E295*P295,2)</f>
        <v>0</v>
      </c>
      <c r="R295" s="248"/>
      <c r="S295" s="248" t="s">
        <v>392</v>
      </c>
      <c r="T295" s="249" t="s">
        <v>393</v>
      </c>
      <c r="U295" s="233">
        <v>0</v>
      </c>
      <c r="V295" s="233">
        <f>ROUND(E295*U295,2)</f>
        <v>0</v>
      </c>
      <c r="W295" s="233"/>
      <c r="X295" s="233" t="s">
        <v>110</v>
      </c>
      <c r="Y295" s="214"/>
      <c r="Z295" s="214"/>
      <c r="AA295" s="214"/>
      <c r="AB295" s="214"/>
      <c r="AC295" s="214"/>
      <c r="AD295" s="214"/>
      <c r="AE295" s="214"/>
      <c r="AF295" s="214"/>
      <c r="AG295" s="214" t="s">
        <v>111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>
      <c r="A296" s="231"/>
      <c r="B296" s="232"/>
      <c r="C296" s="254" t="s">
        <v>63</v>
      </c>
      <c r="D296" s="234"/>
      <c r="E296" s="235">
        <v>2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113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>
      <c r="A297" s="243">
        <v>61</v>
      </c>
      <c r="B297" s="244" t="s">
        <v>397</v>
      </c>
      <c r="C297" s="253" t="s">
        <v>398</v>
      </c>
      <c r="D297" s="245" t="s">
        <v>194</v>
      </c>
      <c r="E297" s="246">
        <v>1</v>
      </c>
      <c r="F297" s="247"/>
      <c r="G297" s="248">
        <f>ROUND(E297*F297,2)</f>
        <v>0</v>
      </c>
      <c r="H297" s="247"/>
      <c r="I297" s="248">
        <f>ROUND(E297*H297,2)</f>
        <v>0</v>
      </c>
      <c r="J297" s="247"/>
      <c r="K297" s="248">
        <f>ROUND(E297*J297,2)</f>
        <v>0</v>
      </c>
      <c r="L297" s="248">
        <v>21</v>
      </c>
      <c r="M297" s="248">
        <f>G297*(1+L297/100)</f>
        <v>0</v>
      </c>
      <c r="N297" s="248">
        <v>0</v>
      </c>
      <c r="O297" s="248">
        <f>ROUND(E297*N297,2)</f>
        <v>0</v>
      </c>
      <c r="P297" s="248">
        <v>0</v>
      </c>
      <c r="Q297" s="248">
        <f>ROUND(E297*P297,2)</f>
        <v>0</v>
      </c>
      <c r="R297" s="248"/>
      <c r="S297" s="248" t="s">
        <v>392</v>
      </c>
      <c r="T297" s="249" t="s">
        <v>393</v>
      </c>
      <c r="U297" s="233">
        <v>0</v>
      </c>
      <c r="V297" s="233">
        <f>ROUND(E297*U297,2)</f>
        <v>0</v>
      </c>
      <c r="W297" s="233"/>
      <c r="X297" s="233" t="s">
        <v>110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111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>
      <c r="A298" s="231"/>
      <c r="B298" s="232"/>
      <c r="C298" s="254" t="s">
        <v>43</v>
      </c>
      <c r="D298" s="234"/>
      <c r="E298" s="235">
        <v>1</v>
      </c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113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>
      <c r="A299" s="243">
        <v>62</v>
      </c>
      <c r="B299" s="244" t="s">
        <v>65</v>
      </c>
      <c r="C299" s="253" t="s">
        <v>399</v>
      </c>
      <c r="D299" s="245" t="s">
        <v>194</v>
      </c>
      <c r="E299" s="246">
        <v>1</v>
      </c>
      <c r="F299" s="247"/>
      <c r="G299" s="248">
        <f>ROUND(E299*F299,2)</f>
        <v>0</v>
      </c>
      <c r="H299" s="247"/>
      <c r="I299" s="248">
        <f>ROUND(E299*H299,2)</f>
        <v>0</v>
      </c>
      <c r="J299" s="247"/>
      <c r="K299" s="248">
        <f>ROUND(E299*J299,2)</f>
        <v>0</v>
      </c>
      <c r="L299" s="248">
        <v>21</v>
      </c>
      <c r="M299" s="248">
        <f>G299*(1+L299/100)</f>
        <v>0</v>
      </c>
      <c r="N299" s="248">
        <v>0</v>
      </c>
      <c r="O299" s="248">
        <f>ROUND(E299*N299,2)</f>
        <v>0</v>
      </c>
      <c r="P299" s="248">
        <v>0</v>
      </c>
      <c r="Q299" s="248">
        <f>ROUND(E299*P299,2)</f>
        <v>0</v>
      </c>
      <c r="R299" s="248"/>
      <c r="S299" s="248" t="s">
        <v>392</v>
      </c>
      <c r="T299" s="249" t="s">
        <v>393</v>
      </c>
      <c r="U299" s="233">
        <v>0</v>
      </c>
      <c r="V299" s="233">
        <f>ROUND(E299*U299,2)</f>
        <v>0</v>
      </c>
      <c r="W299" s="233"/>
      <c r="X299" s="233" t="s">
        <v>110</v>
      </c>
      <c r="Y299" s="214"/>
      <c r="Z299" s="214"/>
      <c r="AA299" s="214"/>
      <c r="AB299" s="214"/>
      <c r="AC299" s="214"/>
      <c r="AD299" s="214"/>
      <c r="AE299" s="214"/>
      <c r="AF299" s="214"/>
      <c r="AG299" s="214" t="s">
        <v>111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>
      <c r="A300" s="231"/>
      <c r="B300" s="232"/>
      <c r="C300" s="254" t="s">
        <v>43</v>
      </c>
      <c r="D300" s="234"/>
      <c r="E300" s="235">
        <v>1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113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>
      <c r="A301" s="243">
        <v>63</v>
      </c>
      <c r="B301" s="244" t="s">
        <v>349</v>
      </c>
      <c r="C301" s="253" t="s">
        <v>400</v>
      </c>
      <c r="D301" s="245" t="s">
        <v>194</v>
      </c>
      <c r="E301" s="246">
        <v>6</v>
      </c>
      <c r="F301" s="247"/>
      <c r="G301" s="248">
        <f>ROUND(E301*F301,2)</f>
        <v>0</v>
      </c>
      <c r="H301" s="247"/>
      <c r="I301" s="248">
        <f>ROUND(E301*H301,2)</f>
        <v>0</v>
      </c>
      <c r="J301" s="247"/>
      <c r="K301" s="248">
        <f>ROUND(E301*J301,2)</f>
        <v>0</v>
      </c>
      <c r="L301" s="248">
        <v>21</v>
      </c>
      <c r="M301" s="248">
        <f>G301*(1+L301/100)</f>
        <v>0</v>
      </c>
      <c r="N301" s="248">
        <v>0</v>
      </c>
      <c r="O301" s="248">
        <f>ROUND(E301*N301,2)</f>
        <v>0</v>
      </c>
      <c r="P301" s="248">
        <v>0</v>
      </c>
      <c r="Q301" s="248">
        <f>ROUND(E301*P301,2)</f>
        <v>0</v>
      </c>
      <c r="R301" s="248"/>
      <c r="S301" s="248" t="s">
        <v>392</v>
      </c>
      <c r="T301" s="249" t="s">
        <v>393</v>
      </c>
      <c r="U301" s="233">
        <v>0</v>
      </c>
      <c r="V301" s="233">
        <f>ROUND(E301*U301,2)</f>
        <v>0</v>
      </c>
      <c r="W301" s="233"/>
      <c r="X301" s="233" t="s">
        <v>110</v>
      </c>
      <c r="Y301" s="214"/>
      <c r="Z301" s="214"/>
      <c r="AA301" s="214"/>
      <c r="AB301" s="214"/>
      <c r="AC301" s="214"/>
      <c r="AD301" s="214"/>
      <c r="AE301" s="214"/>
      <c r="AF301" s="214"/>
      <c r="AG301" s="214" t="s">
        <v>111</v>
      </c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>
      <c r="A302" s="231"/>
      <c r="B302" s="232"/>
      <c r="C302" s="254" t="s">
        <v>401</v>
      </c>
      <c r="D302" s="234"/>
      <c r="E302" s="235"/>
      <c r="F302" s="233"/>
      <c r="G302" s="233"/>
      <c r="H302" s="233"/>
      <c r="I302" s="233"/>
      <c r="J302" s="233"/>
      <c r="K302" s="233"/>
      <c r="L302" s="233"/>
      <c r="M302" s="233"/>
      <c r="N302" s="233"/>
      <c r="O302" s="233"/>
      <c r="P302" s="233"/>
      <c r="Q302" s="233"/>
      <c r="R302" s="233"/>
      <c r="S302" s="233"/>
      <c r="T302" s="233"/>
      <c r="U302" s="233"/>
      <c r="V302" s="233"/>
      <c r="W302" s="233"/>
      <c r="X302" s="233"/>
      <c r="Y302" s="214"/>
      <c r="Z302" s="214"/>
      <c r="AA302" s="214"/>
      <c r="AB302" s="214"/>
      <c r="AC302" s="214"/>
      <c r="AD302" s="214"/>
      <c r="AE302" s="214"/>
      <c r="AF302" s="214"/>
      <c r="AG302" s="214" t="s">
        <v>113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>
      <c r="A303" s="231"/>
      <c r="B303" s="232"/>
      <c r="C303" s="254" t="s">
        <v>349</v>
      </c>
      <c r="D303" s="234"/>
      <c r="E303" s="235">
        <v>6</v>
      </c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113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>
      <c r="A304" s="243">
        <v>64</v>
      </c>
      <c r="B304" s="244" t="s">
        <v>402</v>
      </c>
      <c r="C304" s="253" t="s">
        <v>403</v>
      </c>
      <c r="D304" s="245" t="s">
        <v>194</v>
      </c>
      <c r="E304" s="246">
        <v>3</v>
      </c>
      <c r="F304" s="247"/>
      <c r="G304" s="248">
        <f>ROUND(E304*F304,2)</f>
        <v>0</v>
      </c>
      <c r="H304" s="247"/>
      <c r="I304" s="248">
        <f>ROUND(E304*H304,2)</f>
        <v>0</v>
      </c>
      <c r="J304" s="247"/>
      <c r="K304" s="248">
        <f>ROUND(E304*J304,2)</f>
        <v>0</v>
      </c>
      <c r="L304" s="248">
        <v>21</v>
      </c>
      <c r="M304" s="248">
        <f>G304*(1+L304/100)</f>
        <v>0</v>
      </c>
      <c r="N304" s="248">
        <v>0</v>
      </c>
      <c r="O304" s="248">
        <f>ROUND(E304*N304,2)</f>
        <v>0</v>
      </c>
      <c r="P304" s="248">
        <v>0</v>
      </c>
      <c r="Q304" s="248">
        <f>ROUND(E304*P304,2)</f>
        <v>0</v>
      </c>
      <c r="R304" s="248"/>
      <c r="S304" s="248" t="s">
        <v>392</v>
      </c>
      <c r="T304" s="249" t="s">
        <v>393</v>
      </c>
      <c r="U304" s="233">
        <v>0</v>
      </c>
      <c r="V304" s="233">
        <f>ROUND(E304*U304,2)</f>
        <v>0</v>
      </c>
      <c r="W304" s="233"/>
      <c r="X304" s="233" t="s">
        <v>110</v>
      </c>
      <c r="Y304" s="214"/>
      <c r="Z304" s="214"/>
      <c r="AA304" s="214"/>
      <c r="AB304" s="214"/>
      <c r="AC304" s="214"/>
      <c r="AD304" s="214"/>
      <c r="AE304" s="214"/>
      <c r="AF304" s="214"/>
      <c r="AG304" s="214" t="s">
        <v>111</v>
      </c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ht="22.5" outlineLevel="1">
      <c r="A305" s="231"/>
      <c r="B305" s="232"/>
      <c r="C305" s="254" t="s">
        <v>404</v>
      </c>
      <c r="D305" s="234"/>
      <c r="E305" s="235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113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ht="22.5" outlineLevel="1">
      <c r="A306" s="231"/>
      <c r="B306" s="232"/>
      <c r="C306" s="254" t="s">
        <v>405</v>
      </c>
      <c r="D306" s="234"/>
      <c r="E306" s="235"/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113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>
      <c r="A307" s="231"/>
      <c r="B307" s="232"/>
      <c r="C307" s="254" t="s">
        <v>43</v>
      </c>
      <c r="D307" s="234"/>
      <c r="E307" s="235">
        <v>1</v>
      </c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113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22.5" outlineLevel="1">
      <c r="A308" s="231"/>
      <c r="B308" s="232"/>
      <c r="C308" s="254" t="s">
        <v>406</v>
      </c>
      <c r="D308" s="234"/>
      <c r="E308" s="235"/>
      <c r="F308" s="233"/>
      <c r="G308" s="233"/>
      <c r="H308" s="233"/>
      <c r="I308" s="233"/>
      <c r="J308" s="233"/>
      <c r="K308" s="233"/>
      <c r="L308" s="233"/>
      <c r="M308" s="233"/>
      <c r="N308" s="233"/>
      <c r="O308" s="233"/>
      <c r="P308" s="233"/>
      <c r="Q308" s="233"/>
      <c r="R308" s="233"/>
      <c r="S308" s="233"/>
      <c r="T308" s="233"/>
      <c r="U308" s="233"/>
      <c r="V308" s="233"/>
      <c r="W308" s="233"/>
      <c r="X308" s="233"/>
      <c r="Y308" s="214"/>
      <c r="Z308" s="214"/>
      <c r="AA308" s="214"/>
      <c r="AB308" s="214"/>
      <c r="AC308" s="214"/>
      <c r="AD308" s="214"/>
      <c r="AE308" s="214"/>
      <c r="AF308" s="214"/>
      <c r="AG308" s="214" t="s">
        <v>113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>
      <c r="A309" s="231"/>
      <c r="B309" s="232"/>
      <c r="C309" s="254" t="s">
        <v>63</v>
      </c>
      <c r="D309" s="234"/>
      <c r="E309" s="235">
        <v>2</v>
      </c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113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>
      <c r="A310" s="237" t="s">
        <v>104</v>
      </c>
      <c r="B310" s="238" t="s">
        <v>77</v>
      </c>
      <c r="C310" s="252" t="s">
        <v>29</v>
      </c>
      <c r="D310" s="239"/>
      <c r="E310" s="240"/>
      <c r="F310" s="241"/>
      <c r="G310" s="241">
        <f>SUMIF(AG311:AG312,"&lt;&gt;NOR",G311:G312)</f>
        <v>0</v>
      </c>
      <c r="H310" s="241"/>
      <c r="I310" s="241">
        <f>SUM(I311:I312)</f>
        <v>0</v>
      </c>
      <c r="J310" s="241"/>
      <c r="K310" s="241">
        <f>SUM(K311:K312)</f>
        <v>0</v>
      </c>
      <c r="L310" s="241"/>
      <c r="M310" s="241">
        <f>SUM(M311:M312)</f>
        <v>0</v>
      </c>
      <c r="N310" s="241"/>
      <c r="O310" s="241">
        <f>SUM(O311:O312)</f>
        <v>0</v>
      </c>
      <c r="P310" s="241"/>
      <c r="Q310" s="241">
        <f>SUM(Q311:Q312)</f>
        <v>0</v>
      </c>
      <c r="R310" s="241"/>
      <c r="S310" s="241"/>
      <c r="T310" s="242"/>
      <c r="U310" s="236"/>
      <c r="V310" s="236">
        <f>SUM(V311:V312)</f>
        <v>0</v>
      </c>
      <c r="W310" s="236"/>
      <c r="X310" s="236"/>
      <c r="AG310" t="s">
        <v>105</v>
      </c>
    </row>
    <row r="311" spans="1:60" ht="22.5" outlineLevel="1">
      <c r="A311" s="243">
        <v>65</v>
      </c>
      <c r="B311" s="244" t="s">
        <v>407</v>
      </c>
      <c r="C311" s="253" t="s">
        <v>408</v>
      </c>
      <c r="D311" s="245" t="s">
        <v>0</v>
      </c>
      <c r="E311" s="246">
        <v>1</v>
      </c>
      <c r="F311" s="247"/>
      <c r="G311" s="248">
        <f>ROUND(E311*F311,2)</f>
        <v>0</v>
      </c>
      <c r="H311" s="247"/>
      <c r="I311" s="248">
        <f>ROUND(E311*H311,2)</f>
        <v>0</v>
      </c>
      <c r="J311" s="247"/>
      <c r="K311" s="248">
        <f>ROUND(E311*J311,2)</f>
        <v>0</v>
      </c>
      <c r="L311" s="248">
        <v>21</v>
      </c>
      <c r="M311" s="248">
        <f>G311*(1+L311/100)</f>
        <v>0</v>
      </c>
      <c r="N311" s="248">
        <v>0</v>
      </c>
      <c r="O311" s="248">
        <f>ROUND(E311*N311,2)</f>
        <v>0</v>
      </c>
      <c r="P311" s="248">
        <v>0</v>
      </c>
      <c r="Q311" s="248">
        <f>ROUND(E311*P311,2)</f>
        <v>0</v>
      </c>
      <c r="R311" s="248"/>
      <c r="S311" s="248" t="s">
        <v>109</v>
      </c>
      <c r="T311" s="249" t="s">
        <v>393</v>
      </c>
      <c r="U311" s="233">
        <v>0</v>
      </c>
      <c r="V311" s="233">
        <f>ROUND(E311*U311,2)</f>
        <v>0</v>
      </c>
      <c r="W311" s="233"/>
      <c r="X311" s="233" t="s">
        <v>409</v>
      </c>
      <c r="Y311" s="214"/>
      <c r="Z311" s="214"/>
      <c r="AA311" s="214"/>
      <c r="AB311" s="214"/>
      <c r="AC311" s="214"/>
      <c r="AD311" s="214"/>
      <c r="AE311" s="214"/>
      <c r="AF311" s="214"/>
      <c r="AG311" s="214" t="s">
        <v>410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>
      <c r="A312" s="231"/>
      <c r="B312" s="232"/>
      <c r="C312" s="254" t="s">
        <v>43</v>
      </c>
      <c r="D312" s="234"/>
      <c r="E312" s="235">
        <v>1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113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>
      <c r="A313" s="3"/>
      <c r="B313" s="4"/>
      <c r="C313" s="256"/>
      <c r="D313" s="6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AE313">
        <v>15</v>
      </c>
      <c r="AF313">
        <v>21</v>
      </c>
      <c r="AG313" t="s">
        <v>91</v>
      </c>
    </row>
    <row r="314" spans="1:60">
      <c r="A314" s="217"/>
      <c r="B314" s="218" t="s">
        <v>31</v>
      </c>
      <c r="C314" s="257"/>
      <c r="D314" s="219"/>
      <c r="E314" s="220"/>
      <c r="F314" s="220"/>
      <c r="G314" s="251">
        <f>G8+G104+G131+G182+G263+G273+G282+G289+G310</f>
        <v>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AE314">
        <f>SUMIF(L7:L312,AE313,G7:G312)</f>
        <v>0</v>
      </c>
      <c r="AF314">
        <f>SUMIF(L7:L312,AF313,G7:G312)</f>
        <v>0</v>
      </c>
      <c r="AG314" t="s">
        <v>411</v>
      </c>
    </row>
    <row r="315" spans="1:60">
      <c r="A315" s="3"/>
      <c r="B315" s="4"/>
      <c r="C315" s="256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60">
      <c r="A316" s="3"/>
      <c r="B316" s="4"/>
      <c r="C316" s="256"/>
      <c r="D316" s="6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60">
      <c r="A317" s="221" t="s">
        <v>412</v>
      </c>
      <c r="B317" s="221"/>
      <c r="C317" s="258"/>
      <c r="D317" s="6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60">
      <c r="A318" s="222"/>
      <c r="B318" s="223"/>
      <c r="C318" s="259"/>
      <c r="D318" s="223"/>
      <c r="E318" s="223"/>
      <c r="F318" s="223"/>
      <c r="G318" s="22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AG318" t="s">
        <v>413</v>
      </c>
    </row>
    <row r="319" spans="1:60">
      <c r="A319" s="225"/>
      <c r="B319" s="226"/>
      <c r="C319" s="260"/>
      <c r="D319" s="226"/>
      <c r="E319" s="226"/>
      <c r="F319" s="226"/>
      <c r="G319" s="227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60">
      <c r="A320" s="225"/>
      <c r="B320" s="226"/>
      <c r="C320" s="260"/>
      <c r="D320" s="226"/>
      <c r="E320" s="226"/>
      <c r="F320" s="226"/>
      <c r="G320" s="227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33">
      <c r="A321" s="225"/>
      <c r="B321" s="226"/>
      <c r="C321" s="260"/>
      <c r="D321" s="226"/>
      <c r="E321" s="226"/>
      <c r="F321" s="226"/>
      <c r="G321" s="227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33">
      <c r="A322" s="228"/>
      <c r="B322" s="229"/>
      <c r="C322" s="261"/>
      <c r="D322" s="229"/>
      <c r="E322" s="229"/>
      <c r="F322" s="229"/>
      <c r="G322" s="23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33">
      <c r="A323" s="3"/>
      <c r="B323" s="4"/>
      <c r="C323" s="256"/>
      <c r="D323" s="6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33">
      <c r="C324" s="262"/>
      <c r="D324" s="10"/>
      <c r="AG324" t="s">
        <v>414</v>
      </c>
    </row>
    <row r="325" spans="1:33">
      <c r="D325" s="10"/>
    </row>
    <row r="326" spans="1:33">
      <c r="D326" s="10"/>
    </row>
    <row r="327" spans="1:33">
      <c r="D327" s="10"/>
    </row>
    <row r="328" spans="1:33">
      <c r="D328" s="10"/>
    </row>
    <row r="329" spans="1:33">
      <c r="D329" s="10"/>
    </row>
    <row r="330" spans="1:33">
      <c r="D330" s="10"/>
    </row>
    <row r="331" spans="1:33">
      <c r="D331" s="10"/>
    </row>
    <row r="332" spans="1:33">
      <c r="D332" s="10"/>
    </row>
    <row r="333" spans="1:33">
      <c r="D333" s="10"/>
    </row>
    <row r="334" spans="1:33">
      <c r="D334" s="10"/>
    </row>
    <row r="335" spans="1:33">
      <c r="D335" s="10"/>
    </row>
    <row r="336" spans="1:33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/>
  <mergeCells count="10">
    <mergeCell ref="A1:G1"/>
    <mergeCell ref="C2:G2"/>
    <mergeCell ref="C3:G3"/>
    <mergeCell ref="C4:G4"/>
    <mergeCell ref="A317:C317"/>
    <mergeCell ref="A318:G322"/>
    <mergeCell ref="C75:G75"/>
    <mergeCell ref="C148:G148"/>
    <mergeCell ref="C152:G152"/>
    <mergeCell ref="C275:G27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2021-07-11T20:32:30Z</dcterms:modified>
</cp:coreProperties>
</file>