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SO 000 - Vedlejší a ostat..." sheetId="2" r:id="rId2"/>
    <sheet name="SO 101-I - Chodník - od u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 000 - Vedlejší a ostat...'!$C$83:$K$97</definedName>
    <definedName name="_xlnm.Print_Area" localSheetId="1">'SO 000 - Vedlejší a ostat...'!$C$4:$J$39,'SO 000 - Vedlejší a ostat...'!$C$45:$J$65,'SO 000 - Vedlejší a ostat...'!$C$71:$K$97</definedName>
    <definedName name="_xlnm.Print_Titles" localSheetId="1">'SO 000 - Vedlejší a ostat...'!$83:$83</definedName>
    <definedName name="_xlnm._FilterDatabase" localSheetId="2" hidden="1">'SO 101-I - Chodník - od u...'!$C$87:$K$629</definedName>
    <definedName name="_xlnm.Print_Area" localSheetId="2">'SO 101-I - Chodník - od u...'!$C$4:$J$39,'SO 101-I - Chodník - od u...'!$C$45:$J$69,'SO 101-I - Chodník - od u...'!$C$75:$K$629</definedName>
    <definedName name="_xlnm.Print_Titles" localSheetId="2">'SO 101-I - Chodník - od u...'!$87:$87</definedName>
    <definedName name="_xlnm.Print_Area" localSheetId="3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629"/>
  <c r="BH629"/>
  <c r="BG629"/>
  <c r="BF629"/>
  <c r="T629"/>
  <c r="R629"/>
  <c r="P629"/>
  <c r="BI628"/>
  <c r="BH628"/>
  <c r="BG628"/>
  <c r="BF628"/>
  <c r="T628"/>
  <c r="R628"/>
  <c r="P628"/>
  <c r="BI624"/>
  <c r="BH624"/>
  <c r="BG624"/>
  <c r="BF624"/>
  <c r="T624"/>
  <c r="R624"/>
  <c r="P624"/>
  <c r="BI621"/>
  <c r="BH621"/>
  <c r="BG621"/>
  <c r="BF621"/>
  <c r="T621"/>
  <c r="R621"/>
  <c r="P621"/>
  <c r="BI619"/>
  <c r="BH619"/>
  <c r="BG619"/>
  <c r="BF619"/>
  <c r="T619"/>
  <c r="R619"/>
  <c r="P619"/>
  <c r="BI615"/>
  <c r="BH615"/>
  <c r="BG615"/>
  <c r="BF615"/>
  <c r="T615"/>
  <c r="R615"/>
  <c r="P615"/>
  <c r="BI610"/>
  <c r="BH610"/>
  <c r="BG610"/>
  <c r="BF610"/>
  <c r="T610"/>
  <c r="R610"/>
  <c r="P610"/>
  <c r="BI607"/>
  <c r="BH607"/>
  <c r="BG607"/>
  <c r="BF607"/>
  <c r="T607"/>
  <c r="R607"/>
  <c r="P607"/>
  <c r="BI604"/>
  <c r="BH604"/>
  <c r="BG604"/>
  <c r="BF604"/>
  <c r="T604"/>
  <c r="R604"/>
  <c r="P604"/>
  <c r="BI600"/>
  <c r="BH600"/>
  <c r="BG600"/>
  <c r="BF600"/>
  <c r="T600"/>
  <c r="R600"/>
  <c r="P600"/>
  <c r="BI597"/>
  <c r="BH597"/>
  <c r="BG597"/>
  <c r="BF597"/>
  <c r="T597"/>
  <c r="R597"/>
  <c r="P597"/>
  <c r="BI591"/>
  <c r="BH591"/>
  <c r="BG591"/>
  <c r="BF591"/>
  <c r="T591"/>
  <c r="R591"/>
  <c r="P591"/>
  <c r="BI573"/>
  <c r="BH573"/>
  <c r="BG573"/>
  <c r="BF573"/>
  <c r="T573"/>
  <c r="R573"/>
  <c r="P573"/>
  <c r="BI564"/>
  <c r="BH564"/>
  <c r="BG564"/>
  <c r="BF564"/>
  <c r="T564"/>
  <c r="R564"/>
  <c r="P564"/>
  <c r="BI554"/>
  <c r="BH554"/>
  <c r="BG554"/>
  <c r="BF554"/>
  <c r="T554"/>
  <c r="R554"/>
  <c r="P554"/>
  <c r="BI552"/>
  <c r="BH552"/>
  <c r="BG552"/>
  <c r="BF552"/>
  <c r="T552"/>
  <c r="R552"/>
  <c r="P552"/>
  <c r="BI542"/>
  <c r="BH542"/>
  <c r="BG542"/>
  <c r="BF542"/>
  <c r="T542"/>
  <c r="R542"/>
  <c r="P542"/>
  <c r="BI540"/>
  <c r="BH540"/>
  <c r="BG540"/>
  <c r="BF540"/>
  <c r="T540"/>
  <c r="R540"/>
  <c r="P540"/>
  <c r="BI530"/>
  <c r="BH530"/>
  <c r="BG530"/>
  <c r="BF530"/>
  <c r="T530"/>
  <c r="R530"/>
  <c r="P530"/>
  <c r="BI527"/>
  <c r="BH527"/>
  <c r="BG527"/>
  <c r="BF527"/>
  <c r="T527"/>
  <c r="R527"/>
  <c r="P527"/>
  <c r="BI524"/>
  <c r="BH524"/>
  <c r="BG524"/>
  <c r="BF524"/>
  <c r="T524"/>
  <c r="R524"/>
  <c r="P524"/>
  <c r="BI518"/>
  <c r="BH518"/>
  <c r="BG518"/>
  <c r="BF518"/>
  <c r="T518"/>
  <c r="R518"/>
  <c r="P518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5"/>
  <c r="BH505"/>
  <c r="BG505"/>
  <c r="BF505"/>
  <c r="T505"/>
  <c r="R505"/>
  <c r="P505"/>
  <c r="BI496"/>
  <c r="BH496"/>
  <c r="BG496"/>
  <c r="BF496"/>
  <c r="T496"/>
  <c r="R496"/>
  <c r="P496"/>
  <c r="BI488"/>
  <c r="BH488"/>
  <c r="BG488"/>
  <c r="BF488"/>
  <c r="T488"/>
  <c r="R488"/>
  <c r="P488"/>
  <c r="BI487"/>
  <c r="BH487"/>
  <c r="BG487"/>
  <c r="BF487"/>
  <c r="T487"/>
  <c r="R487"/>
  <c r="P487"/>
  <c r="BI486"/>
  <c r="BH486"/>
  <c r="BG486"/>
  <c r="BF486"/>
  <c r="T486"/>
  <c r="R486"/>
  <c r="P486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3"/>
  <c r="BH473"/>
  <c r="BG473"/>
  <c r="BF473"/>
  <c r="T473"/>
  <c r="R473"/>
  <c r="P473"/>
  <c r="BI464"/>
  <c r="BH464"/>
  <c r="BG464"/>
  <c r="BF464"/>
  <c r="T464"/>
  <c r="R464"/>
  <c r="P464"/>
  <c r="BI454"/>
  <c r="BH454"/>
  <c r="BG454"/>
  <c r="BF454"/>
  <c r="T454"/>
  <c r="R454"/>
  <c r="P454"/>
  <c r="BI442"/>
  <c r="BH442"/>
  <c r="BG442"/>
  <c r="BF442"/>
  <c r="T442"/>
  <c r="R442"/>
  <c r="P442"/>
  <c r="BI440"/>
  <c r="BH440"/>
  <c r="BG440"/>
  <c r="BF440"/>
  <c r="T440"/>
  <c r="R440"/>
  <c r="P440"/>
  <c r="BI433"/>
  <c r="BH433"/>
  <c r="BG433"/>
  <c r="BF433"/>
  <c r="T433"/>
  <c r="R433"/>
  <c r="P433"/>
  <c r="BI425"/>
  <c r="BH425"/>
  <c r="BG425"/>
  <c r="BF425"/>
  <c r="T425"/>
  <c r="R425"/>
  <c r="P425"/>
  <c r="BI412"/>
  <c r="BH412"/>
  <c r="BG412"/>
  <c r="BF412"/>
  <c r="T412"/>
  <c r="R412"/>
  <c r="P412"/>
  <c r="BI410"/>
  <c r="BH410"/>
  <c r="BG410"/>
  <c r="BF410"/>
  <c r="T410"/>
  <c r="R410"/>
  <c r="P410"/>
  <c r="BI400"/>
  <c r="BH400"/>
  <c r="BG400"/>
  <c r="BF400"/>
  <c r="T400"/>
  <c r="R400"/>
  <c r="P400"/>
  <c r="BI389"/>
  <c r="BH389"/>
  <c r="BG389"/>
  <c r="BF389"/>
  <c r="T389"/>
  <c r="R389"/>
  <c r="P389"/>
  <c r="BI368"/>
  <c r="BH368"/>
  <c r="BG368"/>
  <c r="BF368"/>
  <c r="T368"/>
  <c r="R368"/>
  <c r="P368"/>
  <c r="BI358"/>
  <c r="BH358"/>
  <c r="BG358"/>
  <c r="BF358"/>
  <c r="T358"/>
  <c r="R358"/>
  <c r="P358"/>
  <c r="BI348"/>
  <c r="BH348"/>
  <c r="BG348"/>
  <c r="BF348"/>
  <c r="T348"/>
  <c r="R348"/>
  <c r="P348"/>
  <c r="BI338"/>
  <c r="BH338"/>
  <c r="BG338"/>
  <c r="BF338"/>
  <c r="T338"/>
  <c r="R338"/>
  <c r="P338"/>
  <c r="BI328"/>
  <c r="BH328"/>
  <c r="BG328"/>
  <c r="BF328"/>
  <c r="T328"/>
  <c r="R328"/>
  <c r="P328"/>
  <c r="BI316"/>
  <c r="BH316"/>
  <c r="BG316"/>
  <c r="BF316"/>
  <c r="T316"/>
  <c r="R316"/>
  <c r="P316"/>
  <c r="BI298"/>
  <c r="BH298"/>
  <c r="BG298"/>
  <c r="BF298"/>
  <c r="T298"/>
  <c r="R298"/>
  <c r="P298"/>
  <c r="BI288"/>
  <c r="BH288"/>
  <c r="BG288"/>
  <c r="BF288"/>
  <c r="T288"/>
  <c r="T277"/>
  <c r="R288"/>
  <c r="R277"/>
  <c r="P288"/>
  <c r="P277"/>
  <c r="BI278"/>
  <c r="BH278"/>
  <c r="BG278"/>
  <c r="BF278"/>
  <c r="T278"/>
  <c r="R278"/>
  <c r="P278"/>
  <c r="BI268"/>
  <c r="BH268"/>
  <c r="BG268"/>
  <c r="BF268"/>
  <c r="T268"/>
  <c r="T267"/>
  <c r="R268"/>
  <c r="R267"/>
  <c r="P268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29"/>
  <c r="BH229"/>
  <c r="BG229"/>
  <c r="BF229"/>
  <c r="T229"/>
  <c r="R229"/>
  <c r="P229"/>
  <c r="BI224"/>
  <c r="BH224"/>
  <c r="BG224"/>
  <c r="BF224"/>
  <c r="T224"/>
  <c r="R224"/>
  <c r="P224"/>
  <c r="BI219"/>
  <c r="BH219"/>
  <c r="BG219"/>
  <c r="BF219"/>
  <c r="T219"/>
  <c r="R219"/>
  <c r="P219"/>
  <c r="BI216"/>
  <c r="BH216"/>
  <c r="BG216"/>
  <c r="BF216"/>
  <c r="T216"/>
  <c r="R216"/>
  <c r="P216"/>
  <c r="BI206"/>
  <c r="BH206"/>
  <c r="BG206"/>
  <c r="BF206"/>
  <c r="T206"/>
  <c r="R206"/>
  <c r="P206"/>
  <c r="BI203"/>
  <c r="BH203"/>
  <c r="BG203"/>
  <c r="BF203"/>
  <c r="T203"/>
  <c r="R203"/>
  <c r="P203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1"/>
  <c r="BH171"/>
  <c r="BG171"/>
  <c r="BF171"/>
  <c r="T171"/>
  <c r="R171"/>
  <c r="P171"/>
  <c r="BI165"/>
  <c r="BH165"/>
  <c r="BG165"/>
  <c r="BF165"/>
  <c r="T165"/>
  <c r="R165"/>
  <c r="P165"/>
  <c r="BI150"/>
  <c r="BH150"/>
  <c r="BG150"/>
  <c r="BF150"/>
  <c r="T150"/>
  <c r="R150"/>
  <c r="P150"/>
  <c r="BI135"/>
  <c r="BH135"/>
  <c r="BG135"/>
  <c r="BF135"/>
  <c r="T135"/>
  <c r="R135"/>
  <c r="P135"/>
  <c r="BI128"/>
  <c r="BH128"/>
  <c r="BG128"/>
  <c r="BF128"/>
  <c r="T128"/>
  <c r="R128"/>
  <c r="P128"/>
  <c r="BI118"/>
  <c r="BH118"/>
  <c r="BG118"/>
  <c r="BF118"/>
  <c r="T118"/>
  <c r="R118"/>
  <c r="P118"/>
  <c r="BI108"/>
  <c r="BH108"/>
  <c r="BG108"/>
  <c r="BF108"/>
  <c r="T108"/>
  <c r="R108"/>
  <c r="P108"/>
  <c r="BI98"/>
  <c r="BH98"/>
  <c r="BG98"/>
  <c r="BF98"/>
  <c r="T98"/>
  <c r="R98"/>
  <c r="P98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82"/>
  <c r="E7"/>
  <c r="E48"/>
  <c i="2" r="J37"/>
  <c r="J36"/>
  <c i="1" r="AY55"/>
  <c i="2" r="J35"/>
  <c i="1" r="AX55"/>
  <c i="2" r="BI97"/>
  <c r="BH97"/>
  <c r="BG97"/>
  <c r="BF97"/>
  <c r="T97"/>
  <c r="T96"/>
  <c r="R97"/>
  <c r="R96"/>
  <c r="P97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T91"/>
  <c r="R92"/>
  <c r="R91"/>
  <c r="P92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74"/>
  <c i="1" r="L50"/>
  <c r="AM50"/>
  <c r="AM49"/>
  <c r="L49"/>
  <c r="AM47"/>
  <c r="L47"/>
  <c r="L45"/>
  <c r="L44"/>
  <c i="3" r="J624"/>
  <c r="BK454"/>
  <c r="J251"/>
  <c r="BK628"/>
  <c r="J505"/>
  <c r="BK251"/>
  <c i="2" r="J87"/>
  <c i="3" r="BK552"/>
  <c r="BK518"/>
  <c r="BK91"/>
  <c r="BK542"/>
  <c r="BK475"/>
  <c r="J128"/>
  <c r="BK621"/>
  <c r="J518"/>
  <c r="BK358"/>
  <c r="J203"/>
  <c r="J475"/>
  <c r="BK253"/>
  <c r="J368"/>
  <c r="BK128"/>
  <c r="J486"/>
  <c r="J229"/>
  <c r="BK108"/>
  <c r="J604"/>
  <c r="J476"/>
  <c r="BK288"/>
  <c r="J621"/>
  <c r="J573"/>
  <c r="J473"/>
  <c r="BK242"/>
  <c i="2" r="BK90"/>
  <c i="3" r="J542"/>
  <c r="BK505"/>
  <c r="J258"/>
  <c r="BK600"/>
  <c r="BK496"/>
  <c r="BK410"/>
  <c r="BK258"/>
  <c i="2" r="BK88"/>
  <c i="3" r="J552"/>
  <c r="BK464"/>
  <c r="J261"/>
  <c i="1" r="AS54"/>
  <c i="3" r="J454"/>
  <c r="BK298"/>
  <c r="BK98"/>
  <c r="BK440"/>
  <c r="BK224"/>
  <c i="2" r="BK92"/>
  <c i="3" r="J629"/>
  <c r="BK554"/>
  <c r="J328"/>
  <c i="2" r="BK87"/>
  <c i="3" r="BK604"/>
  <c r="J412"/>
  <c r="J171"/>
  <c r="J610"/>
  <c r="J540"/>
  <c r="J268"/>
  <c r="BK185"/>
  <c r="J530"/>
  <c r="J358"/>
  <c r="J242"/>
  <c i="2" r="J89"/>
  <c i="3" r="J554"/>
  <c r="BK368"/>
  <c r="J165"/>
  <c r="J400"/>
  <c r="BK171"/>
  <c r="J389"/>
  <c r="BK229"/>
  <c i="2" r="BK97"/>
  <c i="3" r="BK433"/>
  <c r="J182"/>
  <c r="J600"/>
  <c r="BK389"/>
  <c i="2" r="BK94"/>
  <c i="3" r="BK624"/>
  <c r="J508"/>
  <c r="J288"/>
  <c r="BK150"/>
  <c r="J615"/>
  <c r="BK530"/>
  <c r="J487"/>
  <c r="BK256"/>
  <c r="BK564"/>
  <c r="J442"/>
  <c r="J278"/>
  <c r="J108"/>
  <c r="J591"/>
  <c r="J433"/>
  <c r="J219"/>
  <c r="BK442"/>
  <c r="BK216"/>
  <c r="J348"/>
  <c r="J179"/>
  <c i="2" r="J90"/>
  <c i="3" r="BK425"/>
  <c r="J216"/>
  <c i="2" r="J95"/>
  <c i="3" r="BK607"/>
  <c r="BK400"/>
  <c i="2" r="J94"/>
  <c i="3" r="BK615"/>
  <c r="BK486"/>
  <c r="BK338"/>
  <c r="J206"/>
  <c i="2" r="BK95"/>
  <c i="3" r="J564"/>
  <c r="BK524"/>
  <c r="J316"/>
  <c r="BK244"/>
  <c r="BK540"/>
  <c r="J464"/>
  <c r="BK264"/>
  <c r="J150"/>
  <c r="BK597"/>
  <c r="J496"/>
  <c r="BK268"/>
  <c r="BK476"/>
  <c r="J244"/>
  <c r="BK477"/>
  <c r="BK219"/>
  <c r="BK506"/>
  <c r="BK246"/>
  <c r="BK135"/>
  <c i="2" r="BK89"/>
  <c i="3" r="BK573"/>
  <c r="J338"/>
  <c r="BK203"/>
  <c r="BK629"/>
  <c r="BK487"/>
  <c r="BK316"/>
  <c r="J135"/>
  <c r="J597"/>
  <c r="BK508"/>
  <c r="J264"/>
  <c r="BK610"/>
  <c r="BK527"/>
  <c r="BK348"/>
  <c r="BK179"/>
  <c r="J628"/>
  <c r="J524"/>
  <c r="BK412"/>
  <c r="J224"/>
  <c i="2" r="J88"/>
  <c i="3" r="J410"/>
  <c r="J488"/>
  <c r="J246"/>
  <c i="2" r="J92"/>
  <c i="3" r="BK278"/>
  <c i="2" r="J97"/>
  <c i="3" r="BK619"/>
  <c r="J425"/>
  <c r="BK182"/>
  <c r="J607"/>
  <c r="J477"/>
  <c r="J253"/>
  <c r="BK118"/>
  <c r="BK591"/>
  <c r="J527"/>
  <c r="BK473"/>
  <c r="J98"/>
  <c r="BK507"/>
  <c r="BK328"/>
  <c r="BK206"/>
  <c r="J118"/>
  <c r="J619"/>
  <c r="J506"/>
  <c r="J298"/>
  <c r="J185"/>
  <c r="J440"/>
  <c r="J507"/>
  <c r="BK261"/>
  <c r="J91"/>
  <c r="BK488"/>
  <c r="J256"/>
  <c r="BK165"/>
  <c i="2" l="1" r="R93"/>
  <c r="P93"/>
  <c r="R86"/>
  <c r="R85"/>
  <c r="R84"/>
  <c r="BK86"/>
  <c r="J86"/>
  <c r="J61"/>
  <c r="T93"/>
  <c i="3" r="P90"/>
  <c i="2" r="T86"/>
  <c r="T85"/>
  <c r="T84"/>
  <c r="BK93"/>
  <c r="J93"/>
  <c r="J63"/>
  <c i="3" r="P297"/>
  <c r="T90"/>
  <c r="BK297"/>
  <c r="J297"/>
  <c r="J64"/>
  <c r="T297"/>
  <c r="P453"/>
  <c r="T453"/>
  <c r="R517"/>
  <c r="BK603"/>
  <c r="J603"/>
  <c r="J67"/>
  <c i="2" r="P86"/>
  <c r="P85"/>
  <c r="P84"/>
  <c i="1" r="AU55"/>
  <c i="3" r="BK90"/>
  <c r="J90"/>
  <c r="J61"/>
  <c r="R90"/>
  <c r="R297"/>
  <c r="BK453"/>
  <c r="J453"/>
  <c r="J65"/>
  <c r="R453"/>
  <c r="BK517"/>
  <c r="J517"/>
  <c r="J66"/>
  <c r="P517"/>
  <c r="T517"/>
  <c r="P603"/>
  <c r="R603"/>
  <c r="T603"/>
  <c r="BK627"/>
  <c r="J627"/>
  <c r="J68"/>
  <c r="P627"/>
  <c r="R627"/>
  <c r="T627"/>
  <c i="2" r="E48"/>
  <c i="3" r="BE91"/>
  <c r="BE244"/>
  <c r="BE316"/>
  <c r="BE338"/>
  <c r="BE412"/>
  <c r="BE442"/>
  <c r="BE454"/>
  <c r="BE473"/>
  <c r="BE475"/>
  <c r="BE476"/>
  <c r="BE505"/>
  <c i="2" r="BE94"/>
  <c i="3" r="E78"/>
  <c r="BE203"/>
  <c r="BE258"/>
  <c r="BE288"/>
  <c r="BE425"/>
  <c r="BE433"/>
  <c r="BE506"/>
  <c r="BE518"/>
  <c r="BE527"/>
  <c r="BE530"/>
  <c i="2" r="BE90"/>
  <c r="BE97"/>
  <c i="3" r="BE219"/>
  <c r="BE224"/>
  <c r="BE264"/>
  <c r="BE278"/>
  <c r="BE368"/>
  <c r="BE464"/>
  <c r="BE488"/>
  <c i="2" r="J52"/>
  <c i="3" r="F55"/>
  <c r="BE216"/>
  <c r="BE242"/>
  <c r="BE253"/>
  <c r="BE477"/>
  <c r="BE487"/>
  <c r="BE507"/>
  <c r="BE508"/>
  <c r="BE542"/>
  <c r="BE604"/>
  <c r="BE615"/>
  <c i="2" r="F81"/>
  <c i="3" r="BE171"/>
  <c r="BE256"/>
  <c r="BE524"/>
  <c r="BE552"/>
  <c r="BE573"/>
  <c r="BE597"/>
  <c r="BE607"/>
  <c i="2" r="BE87"/>
  <c r="BE88"/>
  <c r="BE92"/>
  <c i="3" r="BE118"/>
  <c r="BE251"/>
  <c r="BE410"/>
  <c r="BE486"/>
  <c r="BE540"/>
  <c r="BE600"/>
  <c i="2" r="BE89"/>
  <c r="BK91"/>
  <c r="J91"/>
  <c r="J62"/>
  <c i="3" r="BE108"/>
  <c r="BE165"/>
  <c r="BE179"/>
  <c r="BE182"/>
  <c r="BE206"/>
  <c r="BE229"/>
  <c r="BE261"/>
  <c r="BE268"/>
  <c r="BE298"/>
  <c r="BE328"/>
  <c r="BE348"/>
  <c r="BE358"/>
  <c r="BE389"/>
  <c r="BE400"/>
  <c r="BE554"/>
  <c r="BE564"/>
  <c r="BE591"/>
  <c r="BE619"/>
  <c r="BE621"/>
  <c r="BE624"/>
  <c r="BE629"/>
  <c i="2" r="BE95"/>
  <c r="BK96"/>
  <c r="J96"/>
  <c r="J64"/>
  <c i="3" r="J52"/>
  <c r="BE98"/>
  <c r="BE128"/>
  <c r="BE135"/>
  <c r="BE150"/>
  <c r="BE185"/>
  <c r="BE246"/>
  <c r="BE440"/>
  <c r="BE496"/>
  <c r="BE610"/>
  <c r="BE628"/>
  <c r="BK267"/>
  <c r="J267"/>
  <c r="J62"/>
  <c r="BK277"/>
  <c r="J277"/>
  <c r="J63"/>
  <c r="J34"/>
  <c i="1" r="AW56"/>
  <c i="2" r="F35"/>
  <c i="1" r="BB55"/>
  <c i="2" r="F37"/>
  <c i="1" r="BD55"/>
  <c i="2" r="J34"/>
  <c i="1" r="AW55"/>
  <c i="3" r="F35"/>
  <c i="1" r="BB56"/>
  <c i="2" r="F36"/>
  <c i="1" r="BC55"/>
  <c i="2" r="F34"/>
  <c i="1" r="BA55"/>
  <c i="3" r="F36"/>
  <c i="1" r="BC56"/>
  <c i="3" r="F34"/>
  <c i="1" r="BA56"/>
  <c i="3" r="F37"/>
  <c i="1" r="BD56"/>
  <c i="3" l="1" r="R89"/>
  <c r="R88"/>
  <c r="T89"/>
  <c r="T88"/>
  <c r="P89"/>
  <c r="P88"/>
  <c i="1" r="AU56"/>
  <c i="2" r="BK85"/>
  <c r="J85"/>
  <c r="J60"/>
  <c i="3" r="BK89"/>
  <c r="J89"/>
  <c r="J60"/>
  <c i="1" r="BD54"/>
  <c r="W33"/>
  <c r="BB54"/>
  <c r="W31"/>
  <c i="2" r="J33"/>
  <c i="1" r="AV55"/>
  <c r="AT55"/>
  <c r="AU54"/>
  <c r="BC54"/>
  <c r="W32"/>
  <c r="BA54"/>
  <c r="AW54"/>
  <c r="AK30"/>
  <c i="3" r="J33"/>
  <c i="1" r="AV56"/>
  <c r="AT56"/>
  <c i="3" r="F33"/>
  <c i="1" r="AZ56"/>
  <c i="2" r="F33"/>
  <c i="1" r="AZ55"/>
  <c i="3" l="1" r="BK88"/>
  <c r="J88"/>
  <c i="2" r="BK84"/>
  <c r="J84"/>
  <c r="J59"/>
  <c i="1" r="AZ54"/>
  <c r="W29"/>
  <c i="3" r="J30"/>
  <c i="1" r="AG56"/>
  <c r="AN56"/>
  <c r="W30"/>
  <c r="AX54"/>
  <c r="AY54"/>
  <c i="3" l="1" r="J39"/>
  <c r="J59"/>
  <c i="2" r="J30"/>
  <c i="1" r="AG55"/>
  <c r="AN55"/>
  <c r="AV54"/>
  <c r="AK29"/>
  <c i="2" l="1" r="J39"/>
  <c i="1" r="AT54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<sst xmlns="http://schemas.openxmlformats.org/spreadsheetml/2006/main">
  <si>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</si>
  <si>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</si>
  <si>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</si>
  <si>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</si>
  <si>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</si>
  <si>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{3b9baec0-30ed-4db2-a31a-2ce133ccacb2}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</si>
  <si>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</si>
  <si>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</si>
  <si>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</si>
  <si>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</si>
  <si>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</si>
  <si>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</si>
  <si>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</si>
  <si>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</si>
  <si>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2016522-I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</si>
  <si>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</si>
  <si>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</si>
  <si>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Chodník - ul. Svatopluka Čecha, Varnsdorf - I. etapa</t>
  </si>
  <si>
    <t>KSO:</t>
  </si>
  <si>
    <t/>
  </si>
  <si>
    <t>CC-CZ:</t>
  </si>
  <si>
    <t>Místo:</t>
  </si>
  <si>
    <t>k.ú. Varnsdorf</t>
  </si>
  <si>
    <t>Datum:</t>
  </si>
  <si>
    <t>14. 4. 2021</t>
  </si>
  <si>
    <t>Zadavatel:</t>
  </si>
  <si>
    <t>IČ:</t>
  </si>
  <si>
    <t>Město Varnsdorf</t>
  </si>
  <si>
    <t>DIČ:</t>
  </si>
  <si>
    <t>Uchazeč:</t>
  </si>
  <si>
    <t>Vyplň údaj</t>
  </si>
  <si>
    <t>Projektant:</t>
  </si>
  <si>
    <t>ProProjekt s.r.o.</t>
  </si>
  <si>
    <t>True</t>
  </si>
  <si>
    <t>Zpracovatel:</t>
  </si>
  <si>
    <t>Martin Rousek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</si>
  <si>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</si>
  <si>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</si>
  <si>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</si>
  <si>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</si>
  <si>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</si>
  <si>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</si>
  <si>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</si>
  <si>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</si>
  <si>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</si>
  <si>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</si>
  <si>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</si>
  <si>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</si>
  <si>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</si>
  <si>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</si>
  <si>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</si>
  <si>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</si>
  <si>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</si>
  <si>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</si>
  <si>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</si>
  <si>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</si>
  <si>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</si>
  <si>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</si>
  <si>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</si>
  <si>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</si>
  <si>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</si>
  <si>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</si>
  <si>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</si>
  <si>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</si>
  <si>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</si>
  <si>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</si>
  <si>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</si>
  <si>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</si>
  <si>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</si>
  <si>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</si>
  <si>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</si>
  <si>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</si>
  <si>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</si>
  <si>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</si>
  <si>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</si>
  <si>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</si>
  <si>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</si>
  <si>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000</t>
  </si>
  <si>
    <t>Vedlejší a ostatní náklady</t>
  </si>
  <si>
    <t>STA</t>
  </si>
  <si>
    <t>1</t>
  </si>
  <si>
    <t>{26b95bb3-31a6-4605-af13-0fbfdc80f157}</t>
  </si>
  <si>
    <t>2</t>
  </si>
  <si>
    <t>SO 101-I</t>
  </si>
  <si>
    <t>Chodník - od ulice Chelčického po Československých letců</t>
  </si>
  <si>
    <t>{408c2e7d-c695-46b8-a723-dbb5448a6f25}</t>
  </si>
  <si>
    <t>KRYCÍ LIST SOUPISU PRACÍ</t>
  </si>
  <si>
    <t>Objekt:</t>
  </si>
  <si>
    <t>SO 000 - Vedlejší a ostatní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</si>
  <si>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</si>
  <si>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</si>
  <si>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</si>
  <si>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</si>
  <si>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</si>
  <si>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</si>
  <si>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</si>
  <si>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</si>
  <si>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</si>
  <si>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</si>
  <si>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</si>
  <si>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</si>
  <si>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</si>
  <si>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</si>
  <si>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</si>
  <si>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</si>
  <si>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</si>
  <si>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</si>
  <si>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</si>
  <si>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</si>
  <si>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</si>
  <si>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</si>
  <si>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</si>
  <si>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</si>
  <si>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</si>
  <si>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</si>
  <si>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</si>
  <si>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</si>
  <si>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</si>
  <si>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012103000</t>
  </si>
  <si>
    <t>Geodetické práce před výstavbou včetně vytyčení inženýrských sítí</t>
  </si>
  <si>
    <t>…</t>
  </si>
  <si>
    <t>CS ÚRS 2018 01</t>
  </si>
  <si>
    <t>1024</t>
  </si>
  <si>
    <t>-1307503615</t>
  </si>
  <si>
    <t>012203000</t>
  </si>
  <si>
    <t>Geodetické práce při provádění stavby</t>
  </si>
  <si>
    <t>-636707534</t>
  </si>
  <si>
    <t>3</t>
  </si>
  <si>
    <t>012303000</t>
  </si>
  <si>
    <t>Geodetické práce po výstavbě včetně geometrického plánu</t>
  </si>
  <si>
    <t>904704915</t>
  </si>
  <si>
    <t>4</t>
  </si>
  <si>
    <t>013254000</t>
  </si>
  <si>
    <t>Dokumentace skutečného provedení stavby</t>
  </si>
  <si>
    <t>-1037149938</t>
  </si>
  <si>
    <t>VRN3</t>
  </si>
  <si>
    <t>Zařízení staveniště</t>
  </si>
  <si>
    <t>030001000</t>
  </si>
  <si>
    <t>673680264</t>
  </si>
  <si>
    <t>VRN4</t>
  </si>
  <si>
    <t>Inženýrská činnost</t>
  </si>
  <si>
    <t>6</t>
  </si>
  <si>
    <t>043114000</t>
  </si>
  <si>
    <t>Zkoušky tlakové - zkoušky pláně 6x</t>
  </si>
  <si>
    <t>-1990330697</t>
  </si>
  <si>
    <t>7</t>
  </si>
  <si>
    <t>045002000</t>
  </si>
  <si>
    <t>Kompletační a koordinační činnost včetně dokladové části ke kolaudaci</t>
  </si>
  <si>
    <t>-1979999810</t>
  </si>
  <si>
    <t>VRN7</t>
  </si>
  <si>
    <t>Provozní vlivy</t>
  </si>
  <si>
    <t>8</t>
  </si>
  <si>
    <t>070001000</t>
  </si>
  <si>
    <t>Provozní vlivy včetně dopravně inženýrského opatření a zajištění přístupu do objektu</t>
  </si>
  <si>
    <t>792543644</t>
  </si>
  <si>
    <t>SO 101-I - Chodník - od ulice Chelčického po Československých letců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</si>
  <si>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</si>
  <si>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</si>
  <si>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</si>
  <si>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</si>
  <si>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</si>
  <si>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</si>
  <si>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</si>
  <si>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</si>
  <si>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</si>
  <si>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</si>
  <si>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</si>
  <si>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</si>
  <si>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</si>
  <si>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</si>
  <si>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m2</t>
  </si>
  <si>
    <t>CS ÚRS 2020 01</t>
  </si>
  <si>
    <t>-268341612</t>
  </si>
  <si>
    <t>PSC</t>
  </si>
  <si>
    <t xml:space="preserve">Poznámka k souboru cen:_x000d_
1. Ceny jsou určeny pro rozebrání dlažeb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 nebo mozaikových kostek,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</si>
  <si>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VV</t>
  </si>
  <si>
    <t>5*2,5"pro snížení stávajícího chodníku - reliéfní dlažba</t>
  </si>
  <si>
    <t>8*1,5"750-825 sjezd u rd</t>
  </si>
  <si>
    <t>5*1,5"825-925 sjezd u rd</t>
  </si>
  <si>
    <t>1,2*1"chodníček k RD cca 1000 mm</t>
  </si>
  <si>
    <t>Součet</t>
  </si>
  <si>
    <t>113107022</t>
  </si>
  <si>
    <t>Odstranění podkladů nebo krytů při překopech inženýrských sítí s přemístěním hmot na skládku ve vzdálenosti do 3 m nebo s naložením na dopravní prostředek ručně z kameniva hrubého drceného, o tl. vrstvy přes 100 do 200 mm</t>
  </si>
  <si>
    <t>1611978539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</si>
  <si>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 jsou určeny pouze pro případy havárií a přeložek._x000d_
3. Ceny nelze použít v rámci výstavby nových inženýrských sítí._x000d_
4. Ceny_x000d_
a) –7011 až –7013, -7411 až -7413 a -7511 až -7513 lze použít i pro odstranění podkladů nebo krytů ze štěrkopísku, škváry, strusky nebo z mechanicky zpevněných zemin,_x000d_
b) –7021 až 7025, -7421 až -7425 a -7521 až -7525 lze použít i pro odstranění podkladů nebo krytů ze zemin stabilizovaných vápnem,_x000d_
c) –7030 až -7034, -7430 až -7434 a -7530 až -7534 lze použít i pro odstranění dlažeb uložených do betonového lože a dlažeb z mozaiky uložených do cementové malty nebo podkladu ze zemin stabilizovaných cementem._x000d_
5. Ceny lze použít i pro odstranění podkladů nebo krytů opatřených živičnými postřiky nebo nátěry._x000d_
6.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zanedbává._x000d_
7. Přemístění vybouraného materiálu na vzdálenost přes 3 m se oceňuje cenami souborů cen 997 22-1 Vodorovná doprava suti._x000d_
8. Cenypro odstranění živičných podkladů nebo krytů -704 ., -744 . a -754 . nelze použít pro odstranění podkladu nebo krytu frézováním._x000d_
</t>
  </si>
  <si>
    <t>1,6+1,3+1,3"700-750</t>
  </si>
  <si>
    <t>1,35"750-825</t>
  </si>
  <si>
    <t>1,5+2,5"825-925</t>
  </si>
  <si>
    <t>6,1+1,3"925-1025</t>
  </si>
  <si>
    <t>1,3+1,3"1025-1125</t>
  </si>
  <si>
    <t>1,2"1125-1200</t>
  </si>
  <si>
    <t>Mezisoučet - doasfaltování kolem vpustí a pro napojení</t>
  </si>
  <si>
    <t>113107030</t>
  </si>
  <si>
    <t>Odstranění podkladů nebo krytů při překopech inženýrských sítí s přemístěním hmot na skládku ve vzdálenosti do 3 m nebo s naložením na dopravní prostředek ručně z betonu prostého, o tl. vrstvy do 100 mm</t>
  </si>
  <si>
    <t>-1658612769</t>
  </si>
  <si>
    <t>113107042</t>
  </si>
  <si>
    <t>Odstranění podkladů nebo krytů při překopech inženýrských sítí s přemístěním hmot na skládku ve vzdálenosti do 3 m nebo s naložením na dopravní prostředek ručně živičných, o tl. vrstvy přes 50 do 100 mm</t>
  </si>
  <si>
    <t>1180685057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</si>
  <si>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</si>
  <si>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</si>
  <si>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885215815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</si>
  <si>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</si>
  <si>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1,2*1"chodníček k RD</t>
  </si>
  <si>
    <t>113107330</t>
  </si>
  <si>
    <t>Odstranění podkladů nebo krytů strojně plochy jednotlivě do 50 m2 s přemístěním hmot na skládku na vzdálenost do 3 m nebo s naložením na dopravní prostředek z betonu prostého, o tl. vrstvy do 100 mm</t>
  </si>
  <si>
    <t>1755001388</t>
  </si>
  <si>
    <t>8*1,5"bourání afalt ploch - sjezdy na pozemek (925-1025 m)</t>
  </si>
  <si>
    <t>8,5"bourání komunikace pro chodník 1100 m</t>
  </si>
  <si>
    <t>7,2"bourání komunikace pro chodník 1120 m</t>
  </si>
  <si>
    <t>Mezisoučet - bourání vozovky</t>
  </si>
  <si>
    <t>(51,5)*0,1"700-750 m</t>
  </si>
  <si>
    <t>(78)*0,1"750-825 m</t>
  </si>
  <si>
    <t>(89)*0,1"825-925 m</t>
  </si>
  <si>
    <t>(83+29)*0,1"925-1025 m</t>
  </si>
  <si>
    <t>(78,5+5)*0,1"1025-1125 m</t>
  </si>
  <si>
    <t>(4,5+83)*0,1"1125-1200 m</t>
  </si>
  <si>
    <t>(4,5)*0,1"1202 m</t>
  </si>
  <si>
    <t>Mezisoučet - zarovnání podél asfaltu (obruby a stáv. vozovky)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</si>
  <si>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</si>
  <si>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</si>
  <si>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-1150272744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</si>
  <si>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</si>
  <si>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</si>
  <si>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</si>
  <si>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1454977498</t>
  </si>
  <si>
    <t xml:space="preserve">Poznámka k souboru cen:_x000d_
1. Ceny jsou určeny:_x000d_
a) pro vytrhání obrub, obrubníků nebo krajníků jakéhokoliv druhu a velikosti uložených v jakémkoliv loži popř. i s opěrami a vyspárovaných jakýmkoliv materiálem,_x000d_
b) pro obruby z dlažebních kostek uložených v jedné řadě._x000d_
2. V cenách nejsou započteny náklady na popř. nutné očištění:_x000d_
a) vytrhaných obrubníků nebo krajníků, které se oceňuje cenami souboru cen 979 0 . - . . Očištění vybouraných obrubníků, krajníků, desek nebo dílců části C 01 tohoto ceníku,_x000d_
b) vytrhaných dlažebních kostek, které se oceňují cenami souboru cen 979 07-11 Očištění vybouraných dlažebních kostek části C 01 tohoto ceníku._x000d_
3. Vytrhání obrub ze dvou řad kostek se oceňuje jako dvojnásobné množství vytrhání obrub z jedné řady kostek._x000d_
4. Přemístění vybouraných obrub, krajníků nebo dlažebních kostek včetně materiálu z lože a spár na vzdálenost přes 3 m se oceňuje cenami souborů cen 997 22-1 Vodorovná doprava suti a vybouraných hmot._x000d_
</t>
  </si>
  <si>
    <t>25"750-825</t>
  </si>
  <si>
    <t>5,5"825-925</t>
  </si>
  <si>
    <t>10"sjezd 950</t>
  </si>
  <si>
    <t>9</t>
  </si>
  <si>
    <t>113202111</t>
  </si>
  <si>
    <t>Vytrhání obrub s vybouráním lože, s přemístěním hmot na skládku na vzdálenost do 3 m nebo s naložením na dopravní prostředek z krajníků nebo obrubníků stojatých</t>
  </si>
  <si>
    <t>160677835</t>
  </si>
  <si>
    <t>4"700-750</t>
  </si>
  <si>
    <t>8"750-825</t>
  </si>
  <si>
    <t>8"825-925</t>
  </si>
  <si>
    <t>5"pro snížení chodníku</t>
  </si>
  <si>
    <t>4,5"1202 m</t>
  </si>
  <si>
    <t>10</t>
  </si>
  <si>
    <t>113204111</t>
  </si>
  <si>
    <t>Vytrhání obrub s vybouráním lože, s přemístěním hmot na skládku na vzdálenost do 3 m nebo s naložením na dopravní prostředek záhonových</t>
  </si>
  <si>
    <t>1823067883</t>
  </si>
  <si>
    <t>1,5*2"750-825</t>
  </si>
  <si>
    <t>11</t>
  </si>
  <si>
    <t>120001101</t>
  </si>
  <si>
    <t>Příplatek k cenám vykopávek za ztížení vykopávky v blízkosti podzemního vedení nebo výbušnin v horninách jakékoliv třídy</t>
  </si>
  <si>
    <t>m3</t>
  </si>
  <si>
    <t>1285516217</t>
  </si>
  <si>
    <t xml:space="preserve">Poznámka k souboru cen:_x000d_
1. Cena je určena pro:_x000d_
a) podzemní vedení procházející odkopávkou nebo prokopávkou, korytem vodoteče, melioračním kanálem nebo uložené ve stěně výkopu při jakékoliv hloubce vedení pod původním terénem nebo jeho výšce nade dnem výkopu a jakémkoliv jeho směru ke stranám výkopu,_x000d_
b) výbušniny nezaložené dodavatelem._x000d_
2. Cenu lze použít i tehdy, narazí-li se na vedení nebo výbušninu až při vykopávce, a to pro objem výkopu, který je projektantem nebo investorem označen, v němž by toto nebo jiné nepředvídané vedení nebo výbušnina mohlo být uloženo._x000d_
3. Cenu nelze použít pro ztížení vykopávky v blízkosti podzemních vedení nebo výbušnin, u nichž je projektem zakázáno použít při vykopávce kovové nástroje nebo nářadí. Tyto práce se ocení individuálně._x000d_
4. Množství ztížení vykopávky v blízkosti:_x000d_
a) podzemního vedení, jehož půdorysná a výšková plocha:_x000d_
- je v projektu uvedena, určí se jako objem myšleného hranolu, jehož průřezem je obdélník, jehož horní vodorovná a obě svislé strany jsou ve vzdálenosti 0,5 m a dolní vodorovná strana je ve vzdálenosti 1 m od přilehlého vnějšího líce vedení, příp. jeho obalu a délka se rovná osové délce vedení ve výkopišti nebo délce vedení ve stěně výkopu. Vymezí-li projekt, v němž je nutno při vykopávce postupovat opatrně, větší prostor, platí cena pro celý objem výkopku v tomto prostoru._x000d_
- není v projektu uvedena, avšak která podle projektu nebo podle sdělení investora jsou pravděpodobně ve výkopišti uložena, se rovná objemu výkopu, která je projektem nebo investorem takto označen._x000d_
b) výbušniny určí vždy projektant nebo investor, ať je v projektu uvedeno či neuvedeno._x000d_
5. Je-li vedení položeno ve výkopišti tak, že se vykopávka v celém výše popsaném objemu nevykopává, např. blízko stěn nebo dna výkopu, oceňuje se ztížení vykopávky jen pro tu část objemu, v níž se vykopávka provádí._x000d_
6. Jsou-li ve výkopišti dvě vedení položena tak blízko sebe, že se výše uvedené objemy pro obě vedení pronikají, určí se množství ztížení vykopávky tak, aby se pronik započetl jen jednou._x000d_
7. Objem ztížení vykopávky se od celkového objemu výkopu neodečítá._x000d_
8. Dočasné zajištění různých podzemních vedení ve výkopišti se oceňuje cenami souboru cen 119 00-14. Dočasné zajištění podzemního potrubí nebo vedení ve výkopišti._x000d_
</t>
  </si>
  <si>
    <t>119,316*0,25 'Přepočtené koeficientem množství</t>
  </si>
  <si>
    <t>12</t>
  </si>
  <si>
    <t>122252204</t>
  </si>
  <si>
    <t>Odkopávky a prokopávky nezapažené pro silnice a dálnice strojně v hornině třídy těžitelnosti I přes 100 do 500 m3</t>
  </si>
  <si>
    <t>-1677229486</t>
  </si>
  <si>
    <t xml:space="preserve">Poznámka k souboru cen:_x000d_
1. Ceny jsou určeny pro vykopávky:_x000d_
a) příkopů pro silnice, dálnice a to i tehdy, jsou-li vykopávky příkopů prováděny samostatně,_x000d_
b) v zemnících na suchu, jestliže tyto zemníky přímo souvisejí s odkopávkami nebo prokopávkami pro spodní stavbu silnic a dálnic._x000d_
2. V cenách jsou započteny i náklady na přemístění výkopku v příčných profilech na vzdálenost do 15 m nebo naložení na dopravní prostředek._x000d_
</t>
  </si>
  <si>
    <t>68,2*0,05+(1,5*1,5)*0,1"dokop 700-750 m</t>
  </si>
  <si>
    <t>Mezisoučet - situace č.3</t>
  </si>
  <si>
    <t>3,75*0,1"750 m ke křižovatce</t>
  </si>
  <si>
    <t xml:space="preserve">116,25*0,05"dokop pro obrubu apod  750 - 830 m</t>
  </si>
  <si>
    <t>(93,7+20,3)*0,05" dokop 830 - 920 m</t>
  </si>
  <si>
    <t>(112,8+2,5-(4+3,5)*2)*0,05"dokopávka 920 - 1000 m</t>
  </si>
  <si>
    <t>(4+3,5+5)*1,5*0,22"sjezdy 950-1000 m</t>
  </si>
  <si>
    <t>Mezisoučet - situace č.4</t>
  </si>
  <si>
    <t>(41,3-(4,5*1,5))*0,05" 1000-1025 m</t>
  </si>
  <si>
    <t>(114-(6*1,5))*0,05"1020-1105 m</t>
  </si>
  <si>
    <t>(116,8+3,7+3,8)*0,05+2*0,5"1105-1202 m + svah</t>
  </si>
  <si>
    <t>(4,5+6)*1,5*0,22"sjezdy</t>
  </si>
  <si>
    <t>Mezisoučet - situace č.5</t>
  </si>
  <si>
    <t>(721,8+48,15)*0,1"ornice a stěrk</t>
  </si>
  <si>
    <t>Mezisoučet - ornice, štěrk a nánosy</t>
  </si>
  <si>
    <t>13</t>
  </si>
  <si>
    <t>130001101</t>
  </si>
  <si>
    <t>Příplatek k cenám hloubených vykopávek za ztížení vykopávky v blízkosti podzemního vedení nebo výbušnin pro jakoukoliv třídu horniny</t>
  </si>
  <si>
    <t>1531968109</t>
  </si>
  <si>
    <t xml:space="preserve">Poznámka k souboru cen:_x000d_
1. Cena je určena:_x000d_
a) pro podzemní vedení procházející hloubenou vykopávkou nebo uložené ve stěně výkopu při jakékoliv hloubce vedení pod původním terénem nebo jeho výšce nade dnem výkopu a jakémkoliv směru vedení ke stranám výkopu;_x000d_
b) pro výbušniny nezaložené dodavatelem._x000d_
2. Cenu lze použít i tehdy, narazí-li se na vedení nebo výbušninu až při vykopávce a to pro zbývající objem výkopu, který je projektantem nebo investorem označen, v němž by toto nebo jiné nepředvídané vedení nebo výbušnina mohlo být uloženo._x000d_
3. Množství ztížení vykopávky v blízkosti_x000d_
a) podzemního vedení, jehož půdorysná a výšková poloha_x000d_
- je v projektu uvedena, se určí jako objem myšleného hranolu, jehož průřez je pravidelný čtyřúhelník jehož horní vodorovná a obě svislé strany jsou ve vzdálenosti 0,5 m a dolní vodorovná hrana ve vzdálenosti 1 m od přilehlého vnějšího líce vedení, příp. jeho obalu a délka se rovná osové délce vedení ve výkopišti nebo délce vedení ve stěně výkopu. Vymezí-li projekt větší prostor, v němž je nutno při vykopávce postupovat opatrně, lze použít cena pro celý objem výkopu v tomto prostoru. Od takto zjištěného množství se odečítá objem vedení i s příp. se vyskytujícím obalem;_x000d_
- není v projektu uvedena, avšak která podle projektu nebo sdělení investora jsou pravděpodobně ve výkopišti uložena, se rovná objemu výkopu, který je projektantem nebo investorem označen._x000d_
b) výbušniny, určí vždy projektant nebo investor, ať je v projektu uvedeno či neuvedeno._x000d_
4. Je-li vedení uloženo ve výkopišti tak, že se vykopávka v celém výše popsaném objemu nevykopává, např. blízko stěn nebo dna výkopu, oceňuje se ztížení vykopávky jen pro tu část objemu, v níž se ztížená vykopávka provádí._x000d_
5. Jsou-li ve výkopišti dvě vedení položena tak blízko sebe, že se výše uvedené objemy pro obě vedení pronikají, určí se množství ztížení vykopávky tak, aby se pronik započetl jen jednou._x000d_
6. Objem ztížení vykopávky se od celkového objemu výkopu neodečítá._x000d_
7. Dočasné zajištění různých podzemních vedení ve výkopišti se oceňuje cenami souboru cen 119 00-14 Dočasné zajištění podzemního potrubí nebo vedení ve výkopišti._x000d_
</t>
  </si>
  <si>
    <t>21,6*0,5 'Přepočtené koeficientem množství</t>
  </si>
  <si>
    <t>14</t>
  </si>
  <si>
    <t>132251254</t>
  </si>
  <si>
    <t>Hloubení nezapažených rýh šířky přes 800 do 2 000 mm strojně s urovnáním dna do předepsaného profilu a spádu v hornině třídy těžitelnosti I skupiny 3 přes 100 do 500 m3</t>
  </si>
  <si>
    <t>553175202</t>
  </si>
  <si>
    <t xml:space="preserve">Poznámka k souboru cen:_x000d_
1. V cenách jsou započteny i náklady na případné nutné přemístění výkopku ve výkopišti na vzdálenost do 3 m a na přehození výkopku na přilehlém terénu na vzdálenost do 3 m od osy rýhy nebo naložení na dopravní prostředek._x000d_
</t>
  </si>
  <si>
    <t>(1+1,5)*0,8*1,2"700-750</t>
  </si>
  <si>
    <t>(1,5)*0,8*1,2"750-825</t>
  </si>
  <si>
    <t>(1+2)*0,8*1,2"825-925</t>
  </si>
  <si>
    <t>(6+2,5+1,5)*0,8*1,2"925-1025m</t>
  </si>
  <si>
    <t>(1+2)*0,8*1,2"1025-1125m</t>
  </si>
  <si>
    <t>(2,5)*0,8*1,2"1125-1200m</t>
  </si>
  <si>
    <t>Mezisoučet - pro dešťovou kanalizaci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</si>
  <si>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</si>
  <si>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</si>
  <si>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-1458065600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</si>
  <si>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</si>
  <si>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(227,25*0,1)*2"ornice a stěrk - zeminy a ornice k zásypu na deponii a k rozprostření</t>
  </si>
  <si>
    <t>16</t>
  </si>
  <si>
    <t>162451106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</si>
  <si>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</si>
  <si>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-1850250512</t>
  </si>
  <si>
    <t>119,316+21,6"celkový výkop</t>
  </si>
  <si>
    <t>45,45/2"zeminy a ornice k zásypu</t>
  </si>
  <si>
    <t>17</t>
  </si>
  <si>
    <t>167151111</t>
  </si>
  <si>
    <t>Nakládání, skládání a překládání neulehlého výkopku nebo sypaniny strojně nakládání, množství přes 100 m3, z hornin třídy těžitelnosti I, skupiny 1 až 3</t>
  </si>
  <si>
    <t>-680775672</t>
  </si>
  <si>
    <t xml:space="preserve">Poznámka k souboru cen:_x000d_
1. Ceny -1131 až -1133 jsou určeny pro nakládání, překládání a vykládání na vzdálenost_x000d_
a) do 20 m vodorovně; vodorovná vzdálenost se měří od těžnice lodi k těžnici druhé lodi, nebo k těžišti hromady na břehu nebo k těžišti dopravního prostředku na suchu,_x000d_
b) do 4 m svisle; svislá vzdálenost se měří od pracovní hladiny vody k úrovni srovna- 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2. Množství měrných jednotek se určí v rostlém stavu horniny._x000d_
</t>
  </si>
  <si>
    <t>119,316+21,6"k odvozu</t>
  </si>
  <si>
    <t>45,45/2*2"k opětovnému použití k rozprostření</t>
  </si>
  <si>
    <t>18</t>
  </si>
  <si>
    <t>171152121</t>
  </si>
  <si>
    <t>Uložení sypaniny do zhutněných násypů pro silnice, dálnice a letiště s rozprostřením sypaniny ve vrstvách, s hrubým urovnáním a uzavřením povrchu násypu z hornin nesoudržných kamenitých</t>
  </si>
  <si>
    <t>2063645470</t>
  </si>
  <si>
    <t xml:space="preserve">Poznámka k souboru cen:_x000d_
1. Ceny lze použít i pro uložení sypaniny odebírané z hald, pro hlušinu apod._x000d_
2. Ceny lze použít i pro uložení sypaniny s předepsaným zhutněním na trvalé skládky._x000d_
</t>
  </si>
  <si>
    <t>68,2*0,1"násyp pod skladbu 700-750 m</t>
  </si>
  <si>
    <t>116,25*0,1"dosyp 750 - 830 m</t>
  </si>
  <si>
    <t>(93,7+20,3)*0,1" dosyp skladby 830 - 920 m</t>
  </si>
  <si>
    <t>(112,8+2,5-(4+3,5)*2)*0,1"dosyp 920 - 1000 m</t>
  </si>
  <si>
    <t>Mezisoučet - situace č. 4</t>
  </si>
  <si>
    <t>(41,3-(4,5*1,5))*0,1" 1000-1025 m</t>
  </si>
  <si>
    <t>(114-(6*1,5))*0,1"1020-1105 m</t>
  </si>
  <si>
    <t>(116,8+3,7+3,8)*0,1"1105-1202 m + svah</t>
  </si>
  <si>
    <t>19</t>
  </si>
  <si>
    <t>M</t>
  </si>
  <si>
    <t>58344199</t>
  </si>
  <si>
    <t>štěrkodrť frakce 0/63</t>
  </si>
  <si>
    <t>t</t>
  </si>
  <si>
    <t>-1534213653</t>
  </si>
  <si>
    <t>66,26*1,85 'Přepočtené koeficientem množství</t>
  </si>
  <si>
    <t>20</t>
  </si>
  <si>
    <t>171201201</t>
  </si>
  <si>
    <t>Uložení sypaniny na skládky nebo meziskládky bez hutnění s upravením uložené sypaniny do předepsaného tvaru</t>
  </si>
  <si>
    <t>-1213591149</t>
  </si>
  <si>
    <t xml:space="preserve">Poznámka k souboru cen:_x000d_
1. Cena je určena i pro:_x000d_
a) zasypání koryt vodotečí a prohlubní v terénu bez předepsaného zhutnění sypaniny,_x000d_
b) uložení výkopku pod vodou do prohlubní ve dně vodotečí nebo nádrží._x000d_
2. Cenu nelze použít pro uložení výkopku nebo ornice na trvalé skládky s předepsaným zhutněním; toto uložení výkopku se oceňuje cenami souboru cen 171 . . Uložení sypaniny do násypů._x000d_
3. V ceně jsou započteny i náklady na rozprostření sypaniny ve vrstvách s hrubým urovnáním na skládce._x000d_
4. V ceně nejsou započteny náklady na získání skládek ani na poplatky za skládku._x000d_
5. Množství jednotek uložení výkopku (sypaniny) se určí v m3 uloženého výkopku (sypaniny), v rostlém stavu zpravidla ve výkopišti._x000d_
</t>
  </si>
  <si>
    <t>174101101</t>
  </si>
  <si>
    <t>Zásyp sypaninou z jakékoliv horniny strojně s uložením výkopku ve vrstvách se zhutněním jam, šachet, rýh nebo kolem objektů v těchto vykopávkách</t>
  </si>
  <si>
    <t>180769487</t>
  </si>
  <si>
    <t xml:space="preserve">Poznámka k souboru cen:_x000d_
1. Ceny nelze použít pro zásyp rýh pro drenážní trativody pro lesnicko-technické meliorace a zemědělské. Zásyp těchto rýh se oceňuje cenami souboru cen 174 Zásyp rýh pro drény._x000d_
2. V cenách je započteno přemístění sypaniny ze vzdálenosti 10 m od kraje výkopu nebo zasypávaného prostoru, měřeno k těžišti skládky._x000d_
3. Objem zásypu je rozdíl objemu výkopu a objemu do něho vestavěných konstrukcí nebo uložených vedení i s jejich obklady a podklady. Objem potrubí do DN 180, příp. i s obalem, se od objemu zásypu neodečítá. Pro stanovení objemu zásypu se od objemu výkopu odečítá i objem obsypu potrubí oceňovaný cenami souboru cen 175 Obsyp potrubí, přichází-li v úvahu ._x000d_
4. Odklizení zbylého výkopku po provedení zásypu zářezů se šikmými stěnami pro podzemní vedení nebo zásypu jam a rýh pro podzemní vedení se oceňuje cenami souboru cen 167 Nakládání výkopku nebo sypaniny a 162 Vodorovné přemístění výkopku._x000d_
5. Rozprostření zbylého výkopku podél výkopu a nad výkopem po provedení zásypů zářezů se šikmými stěnami pro podzemní vedení nebo zásypu jam a rýh pro podzemní vedení se oceňuje cenami souborů cen 171 Uložení sypaniny do násypů._x000d_
6. V cenách nejsou zahrnuty náklady na prohození sypaniny, tyto náklady se oceňují cenou 17411-1109 Příplatek za prohození sypaniny._x000d_
</t>
  </si>
  <si>
    <t>(22,5)*0,8*(1,2-0,1-0,45)"deš´t. kanalizace</t>
  </si>
  <si>
    <t>(1,6*0,2*1,2)*11"kolem vpustí</t>
  </si>
  <si>
    <t>22</t>
  </si>
  <si>
    <t>58337344</t>
  </si>
  <si>
    <t>štěrkopísek frakce 0/32</t>
  </si>
  <si>
    <t>1038708322</t>
  </si>
  <si>
    <t>15,924*1,85 'Přepočtené koeficientem množství</t>
  </si>
  <si>
    <t>23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</si>
  <si>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</si>
  <si>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</si>
  <si>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-197096882</t>
  </si>
  <si>
    <t xml:space="preserve">Poznámka k souboru cen:_x000d_
1. Objem obsypu na 1 m délky potrubí se rovná šířce dna výkopu násobené součtem vnějšího průměru potrubí příp. i s obalem a projektované tloušťky obsypu nad, případně i pod potrubím. Pro odečítání objemu potrubí se započítávají všechny vestavěné konstrukce nebo uložené vedení i s jejich obklady a podklady (tento objem se nazývá objemem horniny vytlačené konstrukcí)._x000d_
2. V cenách nejsou zahrnuty náklady na nakupovanou sypaninu. Tato se oceňuje ve specifikaci._x000d_
</t>
  </si>
  <si>
    <t>22,5*0,8*0,45"dešť. kanalizace</t>
  </si>
  <si>
    <t>24</t>
  </si>
  <si>
    <t>58331351</t>
  </si>
  <si>
    <t>kamenivo těžené drobné frakce 0/4</t>
  </si>
  <si>
    <t>1734146547</t>
  </si>
  <si>
    <t>8,1*2 'Přepočtené koeficientem množství</t>
  </si>
  <si>
    <t>25</t>
  </si>
  <si>
    <t>181152302</t>
  </si>
  <si>
    <t>Úprava pláně na stavbách silnic a dálnic strojně v zářezech mimo skalních se zhutněním</t>
  </si>
  <si>
    <t>-865732077</t>
  </si>
  <si>
    <t xml:space="preserve">Poznámka k souboru cen:_x000d_
1. Ceny 15-2301, 15-2302, 25-2301 a 25-2305 jsou určeny pro urovnání nově zřizovaných ploch vodorovných nebo ve sklonu do 1:5 pod zpevnění ploch jakéhokoliv druhu, pod humusování, drnování a dále předepíše-li projekt urovnání pláně z jiného důvodu._x000d_
2. Cena 15-2303 je určena pro vyplnění sypaninou prohlubní zářezů v horninách třídy těžitelnosti II a III, skupiny 5 až 7._x000d_
3. Ceny neplatí pro zhutnění podloží pod násypy; toto zhutnění se oceňuje cenou 171 15-2101 Zhutnění podloží pod násypy._x000d_
4. Ceny neplatí pro urovnání lavic šířky do 3 m přerušujících svahy, pro urovnání dna příkopů pro jakoukoliv jejich šířku; toto urovnání se oceňuje cenami souboru cen 182 Svahování trvalých svahů do projektovaných profilů._x000d_
5. Urovnání ploch ve sklonu přes 1:5 (svahování) se oceňuje cenou 182 20-1101 Svahování trvalých svahů do projektovaných profilů._x000d_
6. Vyplnění prohlubní v horninách třídy II a III betonem nebo stabilizací se oceňuje cenami části A 01 katalogu 822-1 Komunikace pozemní a letiště._x000d_
</t>
  </si>
  <si>
    <t>20,75+721,8+48,15</t>
  </si>
  <si>
    <t>26</t>
  </si>
  <si>
    <t>182251101</t>
  </si>
  <si>
    <t>Svahování trvalých svahů do projektovaných profilů strojně s potřebným přemístěním výkopku při svahování násypů v jakékoliv hornině</t>
  </si>
  <si>
    <t>-365958707</t>
  </si>
  <si>
    <t xml:space="preserve">Poznámka k souboru cen:_x000d_
1. Ceny jsou určeny pro svahování všech nově zřizovaných ploch výkopů nebo násypů ve sklonu přes 1:5._x000d_
2. Úprava ploch vodorovných nebo ve sklonu do 1 : 5 se oceňuje cenami souboru cen 181 Úprava pláně vyrovnáním výškových rozdílů strojně._x000d_
</t>
  </si>
  <si>
    <t>52*1,5"svah 1115 -1165 m</t>
  </si>
  <si>
    <t>27</t>
  </si>
  <si>
    <t>182301131</t>
  </si>
  <si>
    <t>Rozprostření a urovnání ornice ve svahu sklonu přes 1:5 strojně při souvislé ploše přes 500 m2, tl. vrstvy do 200 mm</t>
  </si>
  <si>
    <t>-948704272</t>
  </si>
  <si>
    <t xml:space="preserve">Poznámka k souboru cen:_x000d_
1. V ceně jsou započteny i náklady na případné nutné přemístění hromad nebo dočasných skládek na místo spotřeby ze vzdálenosti do 50 m._x000d_
2. V ceně nejsou započteny náklady na získání ornice; tyto se oceňují cenami souboru cen 121 Sejmutí ornice._x000d_
</t>
  </si>
  <si>
    <t>454,5*0,5"rozprostření ornice - za obrubou zahradní</t>
  </si>
  <si>
    <t>Svislé a kompletní konstrukce</t>
  </si>
  <si>
    <t>28</t>
  </si>
  <si>
    <t>358315114</t>
  </si>
  <si>
    <t>Bourání stoky kompletní nebo vybourání otvorů průřezové plochy do 4 m2 ve stokách ze zdiva z prostého betonu</t>
  </si>
  <si>
    <t>-592850616</t>
  </si>
  <si>
    <t>2"700-750 m</t>
  </si>
  <si>
    <t>1"750-825 m</t>
  </si>
  <si>
    <t>2"825-925 m</t>
  </si>
  <si>
    <t>3"925-1025m</t>
  </si>
  <si>
    <t>2"1025-1125m</t>
  </si>
  <si>
    <t>1"1125-1200m</t>
  </si>
  <si>
    <t>Mezisoučet - bouráí stávajících vpustí</t>
  </si>
  <si>
    <t>Vodorovné konstrukce</t>
  </si>
  <si>
    <t>29</t>
  </si>
  <si>
    <t>451572111</t>
  </si>
  <si>
    <t>Lože pod potrubí, stoky a drobné objekty v otevřeném výkopu z kameniva drobného těženého 0 až 4 mm</t>
  </si>
  <si>
    <t>820267613</t>
  </si>
  <si>
    <t xml:space="preserve">Poznámka k souboru cen:_x000d_
1. Ceny -1111 a -1192 lze použít i pro zřízení sběrných vrstev nad drenážními trubkami._x000d_
2. V cenách -5111 a -1192 jsou započteny i náklady na prohození výkopku získaného při zemních pracích._x000d_
</t>
  </si>
  <si>
    <t xml:space="preserve">(1,5+2,5)*0,1"700-750 </t>
  </si>
  <si>
    <t>(2)*0,1"750-825</t>
  </si>
  <si>
    <t>(1,5+2,5)*0,1"825-925</t>
  </si>
  <si>
    <t>(5,5+2,5+1,5)*0,8*0,1"925-1025</t>
  </si>
  <si>
    <t>(1+2)*0,8*0,1"1025-1125</t>
  </si>
  <si>
    <t>(2,5)*0,8*0,1"1125-1200</t>
  </si>
  <si>
    <t>Mezisoučet - pod kanalizaci</t>
  </si>
  <si>
    <t>30</t>
  </si>
  <si>
    <t>452386111</t>
  </si>
  <si>
    <t>Podkladní a vyrovnávací konstrukce z betonu vyrovnávací prstence z prostého betonu tř. C 25/30 pod poklopy a mříže, výšky do 100 mm</t>
  </si>
  <si>
    <t>kus</t>
  </si>
  <si>
    <t>-413121445</t>
  </si>
  <si>
    <t xml:space="preserve">Poznámka k souboru cen:_x000d_
1. V cenách jsou započteny i náklady na bednění, odbednění a na nátěr bednění proti přilnavosti betonu._x000d_
2. Množství podkladní konstrukce z pražců se určuje v m součtem jednotlivých délek pražců._x000d_
3. Pro výpočet přesunu hmot se celková hmotnost položky sníží o hmotnost betonu, pokud je beton dodáván přímo na místo zabudování nebo do prostoru technologické manipulace._x000d_
</t>
  </si>
  <si>
    <t>2"700-750m</t>
  </si>
  <si>
    <t>1"750-825m</t>
  </si>
  <si>
    <t>2"825-925</t>
  </si>
  <si>
    <t>Komunikace pozemní</t>
  </si>
  <si>
    <t>31</t>
  </si>
  <si>
    <t>564851111</t>
  </si>
  <si>
    <t>Podklad ze štěrkodrti ŠD s rozprostřením a zhutněním, po zhutnění tl. 150 mm</t>
  </si>
  <si>
    <t>1675576140</t>
  </si>
  <si>
    <t>1,2+1"700-750</t>
  </si>
  <si>
    <t>1+1,2"750-825</t>
  </si>
  <si>
    <t>1,2+1,25"825-925</t>
  </si>
  <si>
    <t>1,2+1"925-1025</t>
  </si>
  <si>
    <t>1+1,3+1,2+1,2"1025+1125</t>
  </si>
  <si>
    <t>1,3+1,3"1125-1200</t>
  </si>
  <si>
    <t>1,3"1202</t>
  </si>
  <si>
    <t>Mezisoučet - pod skladbu S1 reliéfní dlažba</t>
  </si>
  <si>
    <t>70,3"700-750</t>
  </si>
  <si>
    <t>104,5"750-825</t>
  </si>
  <si>
    <t>111,7"825-925</t>
  </si>
  <si>
    <t>92,5+7,3+44+6,3+33,15"925-1025</t>
  </si>
  <si>
    <t>48,05+15,1+38,2"1025-1125</t>
  </si>
  <si>
    <t>116,85"1125-1200</t>
  </si>
  <si>
    <t>3,7"1202</t>
  </si>
  <si>
    <t>Mezisoučet - pod skladbu S1 klasická dlažba</t>
  </si>
  <si>
    <t>32</t>
  </si>
  <si>
    <t>564861111</t>
  </si>
  <si>
    <t>Podklad ze štěrkodrti ŠD s rozprostřením a zhutněním, po zhutnění tl. 200 mm</t>
  </si>
  <si>
    <t>612289964</t>
  </si>
  <si>
    <t>2"750-825</t>
  </si>
  <si>
    <t>2,2"825-925</t>
  </si>
  <si>
    <t>2+1,8+2,4+2,2"925-1125</t>
  </si>
  <si>
    <t>2,8"1025-1125</t>
  </si>
  <si>
    <t>Mezisoučet - pod skladbu S2 reliéfní dlažba</t>
  </si>
  <si>
    <t>4,4"700-750</t>
  </si>
  <si>
    <t>3,05"750-825</t>
  </si>
  <si>
    <t>4,4+3,8+5,5+4,95"925-1025</t>
  </si>
  <si>
    <t>6,6"1025-1125</t>
  </si>
  <si>
    <t>Mezisoučet - pod skladbu S2 klasická dlažba</t>
  </si>
  <si>
    <t>33</t>
  </si>
  <si>
    <t>566901133</t>
  </si>
  <si>
    <t>Vyspravení podkladu po překopech inženýrských sítí plochy do 15 m2 s rozprostřením a zhutněním štěrkodrtí tl. 200 mm</t>
  </si>
  <si>
    <t>193203451</t>
  </si>
  <si>
    <t xml:space="preserve">Poznámka k souboru cen:_x000d_
1. Ceny jsou určeny pro vyspravení podkladů po překopech pro inženýrské sítětrvalé i dočasné (předepíše-li je projekt)._x000d_
2. Ceny jsou určeny pouze pro případy havárií, přeložek nebo běžných oprav inženýrských sítí._x000d_
3. Ceny nelze použít v rámci výstavby nových inženýrských sítí._x000d_
4. V cenách nejsou započteny náklady na příp. nutný spojovací postřik, který se oceňuje cenami souboru cen 573 2.-11 Postřik živičný spojovací části A01 tohoto katalogu._x000d_
</t>
  </si>
  <si>
    <t>34</t>
  </si>
  <si>
    <t>566901171</t>
  </si>
  <si>
    <t>Vyspravení podkladu po překopech inženýrských sítí plochy do 15 m2 s rozprostřením a zhutněním směsí zpevněnou cementem SC C 20/25 (PB I) tl. 100 mm</t>
  </si>
  <si>
    <t>-175456251</t>
  </si>
  <si>
    <t>35</t>
  </si>
  <si>
    <t>572340112</t>
  </si>
  <si>
    <t>Vyspravení krytu komunikací po překopech inženýrských sítí plochy do 15 m2 asfaltovým betonem ACO (AB), po zhutnění tl. přes 50 do 70 mm</t>
  </si>
  <si>
    <t>667539706</t>
  </si>
  <si>
    <t xml:space="preserve">Poznámka k souboru cen:_x000d_
1. Ceny jsou určeny pro vyspravení krytů po překopech pro inženýrské sítě trvalé i dočasné (předepíše-li to projekt)._x000d_
2. Ceny jsou určeny pouze pro případy havárií, přeložek nebo běžných oprav inženýrských sítí._x000d_
3. Ceny nelze použít v rámci výstavby nových inženýrských sítí._x000d_
4. V cenách nejsou započteny náklady na:_x000d_
a) postřik živičný spojovací, který se oceňuje cenami souboru cen 573 2.-11 Postřik živičný spojovací části A 01 tohoto katalogu,_x000d_
b) zdrsňovací posyp, který se oceňuje cenami 578 90-112 Zdrsňovací posyp litého asfaltu z kameniva drobného drceného obaleného asfaltem při překopech inženýrských sítí, 572 40-41 Posyp živičného podkladu nebo krytu části C 01 tohoto katalogu._x000d_
</t>
  </si>
  <si>
    <t>36</t>
  </si>
  <si>
    <t>573191111</t>
  </si>
  <si>
    <t>Postřik infiltrační kationaktivní emulzí v množství 1,00 kg/m2</t>
  </si>
  <si>
    <t>-492855278</t>
  </si>
  <si>
    <t xml:space="preserve">Poznámka k souboru cen:_x000d_
1. V ceně nejsou započteny náklady na popř. projektem předepsané očištění vozovky, které se oceňuje cenou 938 90-8411 Očištění povrchu saponátovým roztokem části C 01 tohoto katalogu._x000d_
</t>
  </si>
  <si>
    <t>37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</si>
  <si>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</si>
  <si>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</si>
  <si>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1614141531</t>
  </si>
  <si>
    <t xml:space="preserve">Poznámka k souboru cen:_x000d_
1. Pro volbu cen dlažeb platí toto rozdělení: Skupina A: dlažby z prvků stejného tvaru, Skupina B: dlažby z prvků dvou a více tvarů nebo z obrazců o ploše jednotlivě do 100 m2, Skupina C: dlažby obloukovitých tvarů (oblouky, kruhy, apod.)._x000d_
2. V cenách jsou započteny i náklady na dodání hmot pro lože a na dodání materiálu na výplň spár._x000d_
3. V cenách nejsou započteny náklady na dodání zámkové dlažby, které se oceňuje ve specifikaci; ztratné lze dohodnout u plochy_x000d_
a) do 100 m2 ve výši 3 %,_x000d_
b) přes 100 do 300 m2 ve výši 2 %,_x000d_
c) přes 300 m2 ve výši 1 %._x000d_
4. Část lože přesahující tloušťku 40 mm se oceňuje cenami souboru cen 451 . . -9 . Příplatek za každých dalších 10 mm tloušťky podkladu nebo lože._x000d_
</t>
  </si>
  <si>
    <t>Mezisoučet</t>
  </si>
  <si>
    <t>38</t>
  </si>
  <si>
    <t>59245006</t>
  </si>
  <si>
    <t>dlažba tvar obdélník betonová pro nevidomé 200x100x60mm barevná</t>
  </si>
  <si>
    <t>-1426113750</t>
  </si>
  <si>
    <t>17,65*1,03 'Přepočtené koeficientem množství</t>
  </si>
  <si>
    <t>39</t>
  </si>
  <si>
    <t>59245008</t>
  </si>
  <si>
    <t>dlažba tvar obdélník betonová 200x100x60mm barevná</t>
  </si>
  <si>
    <t>-1300918311</t>
  </si>
  <si>
    <t>40</t>
  </si>
  <si>
    <t>596211114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</si>
  <si>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</si>
  <si>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-1058888988</t>
  </si>
  <si>
    <t>41</t>
  </si>
  <si>
    <t>596212213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</si>
  <si>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300 m2</t>
  </si>
  <si>
    <t>-1039112286</t>
  </si>
  <si>
    <t xml:space="preserve">Poznámka k souboru cen:_x000d_
1. Pro volbu cen dlažeb platí toto rozdělení: Skupina A: dlažby z prvků stejného tvaru, Skupina B: dlažby z prvků dvou a více tvarů, nebo z obrazců o ploše jednotlivě do 100 m2, Skupina C: dlažby obloukovitých tvarů (oblouky, kruhy, apod.)._x000d_
2. V cenách jsou započteny i náklady na dodání hmot pro lože a na dodání materiálu na výplň spár._x000d_
3. V cenách nejsou započteny náklady na dodání zámkové dlažby, které se oceňuje ve specifikaci; ztratné lze dohodnout u plochy_x000d_
a) do 100 m2 ve výši 3 %,_x000d_
b) přes 100 do 300 m2 ve výši 2 %,_x000d_
c) přes 300 m2 ve výši 1 %._x000d_
4. Část lože přesahující tloušťku 50 mm se oceňuje cenami souboru cen 451 ..-9 Příplatek za každých dalších 10 mm tloušťky podkladu nebo lože._x000d_
</t>
  </si>
  <si>
    <t>2+1,8+2,4+2,2"925-1025</t>
  </si>
  <si>
    <t>Mezisoučet - skladba S2 reliféní dlažba</t>
  </si>
  <si>
    <t>4,4+3,85+5,5+4,95"925-1025</t>
  </si>
  <si>
    <t>Mezisoučet - skladba S2 klasická dlažba</t>
  </si>
  <si>
    <t>42</t>
  </si>
  <si>
    <t>59245226</t>
  </si>
  <si>
    <t>dlažba tvar obdélník betonová pro nevidomé 200x100x80mm barevná</t>
  </si>
  <si>
    <t>1226533537</t>
  </si>
  <si>
    <t>15,4*1,03 'Přepočtené koeficientem množství</t>
  </si>
  <si>
    <t>43</t>
  </si>
  <si>
    <t>59245005</t>
  </si>
  <si>
    <t>dlažba tvar obdélník betonová 200x100x80mm barevná</t>
  </si>
  <si>
    <t>-857234456</t>
  </si>
  <si>
    <t>44</t>
  </si>
  <si>
    <t>596212214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</si>
  <si>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Příplatek k cenám za dlažbu z prvků dvou barev</t>
  </si>
  <si>
    <t>1022269725</t>
  </si>
  <si>
    <t>45</t>
  </si>
  <si>
    <t>599141111</t>
  </si>
  <si>
    <t>Vyplnění spár mezi silničními dílci jakékoliv tloušťky živičnou zálivkou</t>
  </si>
  <si>
    <t>-1093861089</t>
  </si>
  <si>
    <t xml:space="preserve">Poznámka k souboru cen:_x000d_
1. Ceny lze použít i pro vyplnění spár podkladu z betonu prostého, který se oceňuje cenami souboru cen 567 1 . - . . Podklad z prostého betonu._x000d_
2. V ceně 14-1111 jsou započteny i náklady na vyčištění spár._x000d_
</t>
  </si>
  <si>
    <t>51,5"700-750 m</t>
  </si>
  <si>
    <t>78"750-825 m</t>
  </si>
  <si>
    <t>89"825-925 m</t>
  </si>
  <si>
    <t>82,7+28,7"925-1025 m</t>
  </si>
  <si>
    <t>78,5+5+5"1025-1125 m</t>
  </si>
  <si>
    <t>4,5+82,5"1125-1200 m</t>
  </si>
  <si>
    <t>Mezisoučet - pro napojení obruby a asfaltu</t>
  </si>
  <si>
    <t>Trubní vedení</t>
  </si>
  <si>
    <t>46</t>
  </si>
  <si>
    <t>871315211</t>
  </si>
  <si>
    <t>Kanalizační potrubí z tvrdého PVC v otevřeném výkopu ve sklonu do 20 %, hladkého plnostěnného jednovrstvého, tuhost třídy SN 4 DN 160</t>
  </si>
  <si>
    <t>-737566469</t>
  </si>
  <si>
    <t xml:space="preserve">Poznámka k souboru cen:_x000d_
1. V cenách jsou započteny i náklady na dodání trub včetně gumového těsnění._x000d_
2. Použití trub dle tuhostí:_x000d_
a) třída SN 4: kanalizační sítě, přípojky, odvodňování pozemků s výškou krytí až 4 m_x000d_
b) třída SN 8: kanalizační sítě v nestandartních podmínkách uložení, vysoké teplotní a mechanické zatížení s výškou krytí do 8 m_x000d_
c) SN 10: kanalizační sítě, přípojky, odvodňování pozemků s výškou krytí &amp;gt; 8 m_x000d_
d) třída SN 12: kanalizační sítě s vysokým statickým zatížením a dynamickými rázy, při rychlosti média až 15 m/s a výškou krytí 0,7-10 m_x000d_
e) třída SN 16: kanalizační sítě s vysokým statickým zatížením a dynamickými rázy avýškou krytí 0,5-12 m._x000d_
</t>
  </si>
  <si>
    <t>1+1,5"700-750</t>
  </si>
  <si>
    <t>1,5"750-825</t>
  </si>
  <si>
    <t>1+2"825-925</t>
  </si>
  <si>
    <t>6+2,5+1,5"925-1025m</t>
  </si>
  <si>
    <t>1+2"1025-1125m</t>
  </si>
  <si>
    <t>2,5"1125-1200m</t>
  </si>
  <si>
    <t>Mezisoučet - pro napojení vpustí</t>
  </si>
  <si>
    <t>47</t>
  </si>
  <si>
    <t>8713152-N</t>
  </si>
  <si>
    <t>Napojení nového potrubí na stávající potrubí nebo šachtu včetně utěsnění a potřebného materiálu</t>
  </si>
  <si>
    <t>-1509304885</t>
  </si>
  <si>
    <t>48</t>
  </si>
  <si>
    <t>877315211</t>
  </si>
  <si>
    <t>Montáž tvarovek na kanalizačním potrubí z trub z plastu z tvrdého PVC nebo z polypropylenu v otevřeném výkopu jednoosých DN 160</t>
  </si>
  <si>
    <t>442052780</t>
  </si>
  <si>
    <t xml:space="preserve">Poznámka k souboru cen:_x000d_
1. V cenách nejsou započteny náklady na dodání tvarovek. Tvarovky se oceňují ve ve specifikaci._x000d_
</t>
  </si>
  <si>
    <t>49</t>
  </si>
  <si>
    <t>28611363</t>
  </si>
  <si>
    <t>koleno kanalizační PVC KG 160x87°</t>
  </si>
  <si>
    <t>-804033615</t>
  </si>
  <si>
    <t>50</t>
  </si>
  <si>
    <t>28611360</t>
  </si>
  <si>
    <t>koleno kanalizace PVC KG 160x30°</t>
  </si>
  <si>
    <t>1463967072</t>
  </si>
  <si>
    <t>51</t>
  </si>
  <si>
    <t>895941311</t>
  </si>
  <si>
    <t>Zřízení vpusti kanalizační uliční z betonových dílců typ UVB-50</t>
  </si>
  <si>
    <t>-1292082881</t>
  </si>
  <si>
    <t xml:space="preserve">Poznámka k souboru cen:_x000d_
1. V cenách jsou započteny i náklady na zřízení lože ze štěrkopísku._x000d_
2. V cenách nejsou započteny náklady na:_x000d_
a) dodání betonových dílců; betonové dílce se oceňují ve specifikaci,_x000d_
b) dodání kameninových dílců; kameninové dílce se oceňují ve specifikaci,_x000d_
c) litinové mříže; osazení mříží se oceňuje cenami souboru cen 899 20- . 1 Osazení mříží litinových včetně rámů a košů na bahno části A 01 tohoto katalogu; dodání mříží se oceňuje ve specifikaci,_x000d_
d) podkladní prstence; tyto se oceňují cenami souboru cen 452 38-6 . Podkladní a a vyrovnávací prstence části A 01 tohoto katalogu._x000d_
</t>
  </si>
  <si>
    <t>52</t>
  </si>
  <si>
    <t>59223850</t>
  </si>
  <si>
    <t>dno pro uliční vpusť s výtokovým otvorem betonové 450x330x50mm</t>
  </si>
  <si>
    <t>-1111452296</t>
  </si>
  <si>
    <t>53</t>
  </si>
  <si>
    <t>59223858</t>
  </si>
  <si>
    <t>skruž pro uliční vpusť horní betonová 450x570x50mm</t>
  </si>
  <si>
    <t>-1310350457</t>
  </si>
  <si>
    <t>54</t>
  </si>
  <si>
    <t>899201211</t>
  </si>
  <si>
    <t>Demontáž mříží litinových včetně rámů, hmotnosti jednotlivě do 50 kg</t>
  </si>
  <si>
    <t>1385100135</t>
  </si>
  <si>
    <t>2"700-750</t>
  </si>
  <si>
    <t>1"750-825</t>
  </si>
  <si>
    <t>55</t>
  </si>
  <si>
    <t>899204112</t>
  </si>
  <si>
    <t>Osazení mříží litinových včetně rámů a košů na bahno pro třídu zatížení D400, E600</t>
  </si>
  <si>
    <t>1965190927</t>
  </si>
  <si>
    <t xml:space="preserve">Poznámka k souboru cen:_x000d_
1. V cenách nejsou započteny náklady na dodání mříží, rámů a košů na bahno; tyto náklady se oceňují ve specifikaci._x000d_
</t>
  </si>
  <si>
    <t>56</t>
  </si>
  <si>
    <t>55242320</t>
  </si>
  <si>
    <t>mříž vtoková litinová plochá 500x500mm</t>
  </si>
  <si>
    <t>1196054129</t>
  </si>
  <si>
    <t>57</t>
  </si>
  <si>
    <t>28661789</t>
  </si>
  <si>
    <t>koš kalový ocelový pro silniční vpusť 425mm vč. madla</t>
  </si>
  <si>
    <t>-935742397</t>
  </si>
  <si>
    <t>58</t>
  </si>
  <si>
    <t>899721112</t>
  </si>
  <si>
    <t>Signalizační vodič na potrubí DN nad 150 mm</t>
  </si>
  <si>
    <t>-546678702</t>
  </si>
  <si>
    <t>59</t>
  </si>
  <si>
    <t>899722114</t>
  </si>
  <si>
    <t>Krytí potrubí z plastů výstražnou fólií z PVC šířky 40 cm</t>
  </si>
  <si>
    <t>-1990570598</t>
  </si>
  <si>
    <t>Ostatní konstrukce a práce, bourání</t>
  </si>
  <si>
    <t>60</t>
  </si>
  <si>
    <t>914511111</t>
  </si>
  <si>
    <t>Montáž sloupku dopravních značek délky do 3,5 m do betonového základu</t>
  </si>
  <si>
    <t>653200091</t>
  </si>
  <si>
    <t xml:space="preserve">Poznámka k souboru cen:_x000d_
1. V cenách jsou započteny i náklady na:_x000d_
a) vykopání jamek s odhozem výkopku na vzdálenost do 3 m,_x000d_
b) osazení sloupku včetně montáže a dodávky plastového víčka,_x000d_
2. V cenách -1111 jsou započteny i náklady na betonový základ._x000d_
3. V cenách -1112 jsou započteny i náklady na hliníkovou patku s betonovým základem._x000d_
4. V cenách nejsou započteny náklady na:_x000d_
a) dodání sloupku, tyto se oceňují ve specifikaci_x000d_
b) naložení a odklizení výkopku, tyto se oceňují cenami části A01 katalogu 800-1 Zemní práce._x000d_
</t>
  </si>
  <si>
    <t>3"700-750</t>
  </si>
  <si>
    <t>1"825-925</t>
  </si>
  <si>
    <t>3"přemístění 925-1200</t>
  </si>
  <si>
    <t>61</t>
  </si>
  <si>
    <t>915121122</t>
  </si>
  <si>
    <t>Vodorovné dopravní značení stříkané barvou vodící čára bílá šířky 250 mm přerušovaná retroreflexní</t>
  </si>
  <si>
    <t>-446182474</t>
  </si>
  <si>
    <t xml:space="preserve">Poznámka k souboru cen:_x000d_
1. Ceny jsou určeny pro dělící čáry bílé souvislé č. V1a, bílé přerušované č. V2a, žluté souvislé č. V12b, žluté přerušované č. V12c a vodící čáry bílé č. V4._x000d_
2. V cenách nejsou započteny náklady na:_x000d_
a) předznačení, tyto se oceňují cenami souboru cen 915 6.-11 Předznačení pro vodorovné značení,_x000d_
b) očištění vozovky, tyto se oceňují cenami souboru cen 938 90-9 . Odstranění bláta, prachu nebo hlinitého nánosu s povrchu podkladu nebo krytu části C 01 tohoto katalogu._x000d_
3. Množství měrných jednotek se určuje:_x000d_
a) u cen 915 11 a 915 12 v m délky dělící nebo vodící čáry (včetně mezer),_x000d_
b) u ceny 915 13 v m2 stříkané plochy bez mezer._x000d_
</t>
  </si>
  <si>
    <t>6,7*2</t>
  </si>
  <si>
    <t>62</t>
  </si>
  <si>
    <t>915611111</t>
  </si>
  <si>
    <t>Předznačení pro vodorovné značení stříkané barvou nebo prováděné z nátěrových hmot liniové dělicí čáry, vodicí proužky</t>
  </si>
  <si>
    <t>-1801649802</t>
  </si>
  <si>
    <t xml:space="preserve">Poznámka k souboru cen:_x000d_
1. Množství měrných jednotek se určuje:_x000d_
a) pro cenu -1111 v m délky dělicí čáry nebo vodícího proužku (včetně mezer),_x000d_
b) pro cenu -1112 v m2 natírané nebo stříkané plochy._x000d_
</t>
  </si>
  <si>
    <t>63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</si>
  <si>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</si>
  <si>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</si>
  <si>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-1247155756</t>
  </si>
  <si>
    <t xml:space="preserve">Poznámka k souboru cen:_x000d_
1. V cenách silničních obrubníků ležatých i stojatých jsou započteny:_x000d_
a) pro osazení do lože z kameniva těženého i náklady na dodání hmot pro lože tl. 80 až 100 mm,_x000d_
b) pro osazení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</si>
  <si>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78+4"750-825 m</t>
  </si>
  <si>
    <t xml:space="preserve">88,8+4,5"825-925 m </t>
  </si>
  <si>
    <t>82,7+4+3,5+5+28,7+4,5"925-1025 m</t>
  </si>
  <si>
    <t>78,5+6+5+5"1025-1125 m</t>
  </si>
  <si>
    <t>82,15+4,5"1125-1200 m</t>
  </si>
  <si>
    <t>4,5"1202m</t>
  </si>
  <si>
    <t>64</t>
  </si>
  <si>
    <t>59217031</t>
  </si>
  <si>
    <t>obrubník betonový silniční 1000x150x250mm</t>
  </si>
  <si>
    <t>1791220117</t>
  </si>
  <si>
    <t>540,85*1,02 'Přepočtené koeficientem množství</t>
  </si>
  <si>
    <t>65</t>
  </si>
  <si>
    <t>916331112</t>
  </si>
  <si>
    <t>Osazení zahradního obrubníku betonového s ložem tl. od 50 do 100 mm z betonu prostého tř. C 12/15 s boční opěrou z betonu prostého tř. C 12/15</t>
  </si>
  <si>
    <t>1207479561</t>
  </si>
  <si>
    <t xml:space="preserve">Poznámka k souboru cen:_x000d_
1. V cenách jsou započteny i náklady na zalití a zatření spár cementovou maltou._x000d_
2. V cenách nejsou započteny náklady na dodání obrubníků; tyto se oceňují ve specifikaci._x000d_
3. Část lože přesahující tloušťku 100 mm lze ocenit cenou 916 99-1121 Lože pod obrubníky, krajníky nebo obruby z dlažebních kostek, katalogu 822-1._x000d_
</t>
  </si>
  <si>
    <t>49,2"700-750 m</t>
  </si>
  <si>
    <t xml:space="preserve">15,7+56,4"750-825 m </t>
  </si>
  <si>
    <t xml:space="preserve">66,4+17,5"825-925 m </t>
  </si>
  <si>
    <t>45,1+2,1+20,5+1,7+9,4+14,1"925-1025 m</t>
  </si>
  <si>
    <t>33,2+37,7"1025-1125 m</t>
  </si>
  <si>
    <t>80,4"1125-1200 m</t>
  </si>
  <si>
    <t>5,1"1202</t>
  </si>
  <si>
    <t>66</t>
  </si>
  <si>
    <t>59217001</t>
  </si>
  <si>
    <t>obrubník betonový zahradní 1000x50x250mm</t>
  </si>
  <si>
    <t>10272604</t>
  </si>
  <si>
    <t>454,5*1,02 'Přepočtené koeficientem množství</t>
  </si>
  <si>
    <t>67</t>
  </si>
  <si>
    <t>919731122</t>
  </si>
  <si>
    <t>Zarovnání styčné plochy podkladu nebo krytu podél vybourané části komunikace nebo zpevněné plochy živičné tl. přes 50 do 100 mm</t>
  </si>
  <si>
    <t>-1101627862</t>
  </si>
  <si>
    <t xml:space="preserve">Poznámka k souboru cen:_x000d_
1. Pro volbu cen je rozhodující maximální tloušťka zarovnané styčné plochy._x000d_
2. Náklady na vodorovné přemístění suti zbylé po zarovnání styčné plochy se samostatně neoceňují, tyto náklady jsou započteny ve vodorovném přemístění suti prováděném při odstraňování podkladů nebo krytů._x000d_
</t>
  </si>
  <si>
    <t>78"750+825 m</t>
  </si>
  <si>
    <t>68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</si>
  <si>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</si>
  <si>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</si>
  <si>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1388159766</t>
  </si>
  <si>
    <t xml:space="preserve">Poznámka k souboru cen:_x000d_
1. V cenách jsou započteny i náklady na vyčištění spár, na impregnaci a zalití spár včetně dodání hmot._x000d_
</t>
  </si>
  <si>
    <t>3,6+4,4+3,6"700-750 m</t>
  </si>
  <si>
    <t>3,7"750-825 m</t>
  </si>
  <si>
    <t>3,7+5,5"825-925 m</t>
  </si>
  <si>
    <t>13,5+3,8"925-1025 m</t>
  </si>
  <si>
    <t>3,8+3,8"1025-1125 m</t>
  </si>
  <si>
    <t>3,8"1125-1200m</t>
  </si>
  <si>
    <t>Součet - doasfaltování kolem vpustí</t>
  </si>
  <si>
    <t>69</t>
  </si>
  <si>
    <t>919735112</t>
  </si>
  <si>
    <t>Řezání stávajícího živičného krytu nebo podkladu hloubky přes 50 do 100 mm</t>
  </si>
  <si>
    <t>-747327044</t>
  </si>
  <si>
    <t xml:space="preserve">Poznámka k souboru cen:_x000d_
1. V cenách jsou započteny i náklady na spotřebu vody._x000d_
</t>
  </si>
  <si>
    <t>3,8"1125-1200 m</t>
  </si>
  <si>
    <t>Mezisoučet - pro vpust a potrubí</t>
  </si>
  <si>
    <t>Mezisoučet - pro zarovnání podél obrub</t>
  </si>
  <si>
    <t>70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</si>
  <si>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</si>
  <si>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</si>
  <si>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173161248</t>
  </si>
  <si>
    <t xml:space="preserve">Poznámka k souboru cen:_x000d_
1. Ceny jsou určeny pro odstranění značek z jakéhokoliv materiálu._x000d_
2. V cenách -6131 a -6132 nejsou započteny náklady na demontáž tabulí (značek) od sloupků, tyto se oceňují cenou 966 00-6211 Odstranění svislých dopravních značek._x000d_
3. Přemístění vybouraných značek na vzdálenost přes 20 m se oceňuje cenami souboru cen 997 22-1 Vodorovná doprava vybouraných hmot._x000d_
</t>
  </si>
  <si>
    <t>Součet - přmístění značek</t>
  </si>
  <si>
    <t>71</t>
  </si>
  <si>
    <t>966008212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</si>
  <si>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</si>
  <si>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-1629092964</t>
  </si>
  <si>
    <t xml:space="preserve">Poznámka k souboru cen:_x000d_
1. V cenách jsou započteny i náklady na bouráním obetonování žlabu a případné bourání betonového lože._x000d_
2. V cenách nejsou započteny náklady na zemní práce nutné při rozebírání žlabů._x000d_
3. Přemístění vybouraného materiálu na vzdálenost přes 10 m se oceňuje cenami souborů cen 997 22-1 Vodorovné přemístění vybouraných hmot._x000d_
</t>
  </si>
  <si>
    <t>52"1125-1175</t>
  </si>
  <si>
    <t>72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</si>
  <si>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</si>
  <si>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</si>
  <si>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-814702327</t>
  </si>
  <si>
    <t xml:space="preserve">Poznámka k souboru cen:_x000d_
1. Ceny 05-4441 a 05-4442 jsou určeny jen pro očištění vybouraných dlaždic, desek nebo tvarovek uložených do lože ze sypkého materiálu bez pojiva._x000d_
2. Přemístění vybouraných obrubníků, krajníků, desek nebo dílců na vzdálenost přes 10 m se oceňuje cenami souboru cen 997 22-1 Vodorovná doprava vybouraných hmot._x000d_
</t>
  </si>
  <si>
    <t>997</t>
  </si>
  <si>
    <t>Přesun sutě</t>
  </si>
  <si>
    <t>73</t>
  </si>
  <si>
    <t>997221551</t>
  </si>
  <si>
    <t>Vodorovná doprava suti bez naložení, ale se složením a s hrubým urovnáním ze sypkých materiálů, na vzdálenost do 1 km</t>
  </si>
  <si>
    <t>1843965891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</si>
  <si>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</si>
  <si>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6,018+9,628"kamenivo</t>
  </si>
  <si>
    <t>74</t>
  </si>
  <si>
    <t>997221559</t>
  </si>
  <si>
    <t>Vodorovná doprava suti bez naložení, ale se složením a s hrubým urovnáním Příplatek k ceně za každý další i započatý 1 km přes 1 km</t>
  </si>
  <si>
    <t>-1586053801</t>
  </si>
  <si>
    <t>15,646"na mezideponii MeÚ VDF</t>
  </si>
  <si>
    <t>75</t>
  </si>
  <si>
    <t>997221561</t>
  </si>
  <si>
    <t>Vodorovná doprava suti bez naložení, ale se složením a s hrubým urovnáním z kusových materiálů, na vzdálenost do 1 km</t>
  </si>
  <si>
    <t>-878904035</t>
  </si>
  <si>
    <t>8,632+4,98+18,792+11,745+6,048+0,12+24,2+0,574+18,2"beton</t>
  </si>
  <si>
    <t>4,564+17,226"živice</t>
  </si>
  <si>
    <t>76</t>
  </si>
  <si>
    <t>997221569</t>
  </si>
  <si>
    <t>-2114849630</t>
  </si>
  <si>
    <t xml:space="preserve">115,081"na skldáku </t>
  </si>
  <si>
    <t>115,081*39 'Přepočtené koeficientem množství</t>
  </si>
  <si>
    <t>77</t>
  </si>
  <si>
    <t>997221611</t>
  </si>
  <si>
    <t>Nakládání na dopravní prostředky pro vodorovnou dopravu suti</t>
  </si>
  <si>
    <t>-1976735749</t>
  </si>
  <si>
    <t xml:space="preserve">Poznámka k souboru cen:_x000d_
1. Ceny lze použít i pro překládání při lomené dopravě._x000d_
2. Ceny nelze použít při dopravě po železnici, po vodě nebo neobvyklými dopravními prostředky._x000d_
</t>
  </si>
  <si>
    <t>78</t>
  </si>
  <si>
    <t>997221615</t>
  </si>
  <si>
    <t>Poplatek za uložení stavebního odpadu na skládce (skládkovné) z prostého betonu zatříděného do Katalogu odpadů pod kódem 17 01 01</t>
  </si>
  <si>
    <t>1625417619</t>
  </si>
  <si>
    <t xml:space="preserve">Poznámka k souboru cen:_x000d_
1. Ceny uvedenév souboru cen je doporučeno upravit podle aktuálních cen místně příslušné skládky odpadů._x000d_
2. Uložení odpadů neuvedených v souboru cen se oceňuje individuálně._x000d_
3. V cenách je započítán poplatek za ukládání odpadu dle zákona 185/2001 Sb._x000d_
4. Případné drcení stavebního odpadu lze ocenit cenami souboru cen 997 00-60 Drcení stavebního odpadu z katalogu 800-6 Demolice objektů._x000d_
</t>
  </si>
  <si>
    <t>79</t>
  </si>
  <si>
    <t>997221645</t>
  </si>
  <si>
    <t>Poplatek za uložení stavebního odpadu na skládce (skládkovné) asfaltového bez obsahu dehtu zatříděného do Katalogu odpadů pod kódem 17 03 02</t>
  </si>
  <si>
    <t>1851855552</t>
  </si>
  <si>
    <t>4,565+17,226"živice</t>
  </si>
  <si>
    <t>998</t>
  </si>
  <si>
    <t>Přesun hmot</t>
  </si>
  <si>
    <t>80</t>
  </si>
  <si>
    <t>998223011</t>
  </si>
  <si>
    <t>Přesun hmot pro pozemní komunikace s krytem dlážděným dopravní vzdálenost do 200 m jakékoliv délky objektu</t>
  </si>
  <si>
    <t>159103484</t>
  </si>
  <si>
    <t>81</t>
  </si>
  <si>
    <t>998223091</t>
  </si>
  <si>
    <t>Přesun hmot pro pozemní komunikace s krytem dlážděným Příplatek k ceně za zvětšený přesun přes vymezenou největší dopravní vzdálenost do 1000 m</t>
  </si>
  <si>
    <t>-1183227335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</si>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</sst>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2016522-I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Chodník - ul. Svatopluka Čecha, Varnsdorf - I. etapa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k.ú. Varnsdorf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14. 4. 2021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Varnsdorf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ProProjekt s.r.o.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Martin Rousek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6.5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000 - Vedlejší a ostat...'!J30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'SO 000 - Vedlejší a ostat...'!P84</f>
        <v>0</v>
      </c>
      <c r="AV55" s="121">
        <f>'SO 000 - Vedlejší a ostat...'!J33</f>
        <v>0</v>
      </c>
      <c r="AW55" s="121">
        <f>'SO 000 - Vedlejší a ostat...'!J34</f>
        <v>0</v>
      </c>
      <c r="AX55" s="121">
        <f>'SO 000 - Vedlejší a ostat...'!J35</f>
        <v>0</v>
      </c>
      <c r="AY55" s="121">
        <f>'SO 000 - Vedlejší a ostat...'!J36</f>
        <v>0</v>
      </c>
      <c r="AZ55" s="121">
        <f>'SO 000 - Vedlejší a ostat...'!F33</f>
        <v>0</v>
      </c>
      <c r="BA55" s="121">
        <f>'SO 000 - Vedlejší a ostat...'!F34</f>
        <v>0</v>
      </c>
      <c r="BB55" s="121">
        <f>'SO 000 - Vedlejší a ostat...'!F35</f>
        <v>0</v>
      </c>
      <c r="BC55" s="121">
        <f>'SO 000 - Vedlejší a ostat...'!F36</f>
        <v>0</v>
      </c>
      <c r="BD55" s="123">
        <f>'SO 000 - Vedlejší a ostat...'!F37</f>
        <v>0</v>
      </c>
      <c r="BE55" s="7"/>
      <c r="BT55" s="124" t="s">
        <v>80</v>
      </c>
      <c r="BV55" s="124" t="s">
        <v>74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7" customFormat="1" ht="24.75" customHeight="1">
      <c r="A56" s="112" t="s">
        <v>76</v>
      </c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101-I - Chodník - od u...'!J30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79</v>
      </c>
      <c r="AR56" s="119"/>
      <c r="AS56" s="125">
        <v>0</v>
      </c>
      <c r="AT56" s="126">
        <f>ROUND(SUM(AV56:AW56),2)</f>
        <v>0</v>
      </c>
      <c r="AU56" s="127">
        <f>'SO 101-I - Chodník - od u...'!P88</f>
        <v>0</v>
      </c>
      <c r="AV56" s="126">
        <f>'SO 101-I - Chodník - od u...'!J33</f>
        <v>0</v>
      </c>
      <c r="AW56" s="126">
        <f>'SO 101-I - Chodník - od u...'!J34</f>
        <v>0</v>
      </c>
      <c r="AX56" s="126">
        <f>'SO 101-I - Chodník - od u...'!J35</f>
        <v>0</v>
      </c>
      <c r="AY56" s="126">
        <f>'SO 101-I - Chodník - od u...'!J36</f>
        <v>0</v>
      </c>
      <c r="AZ56" s="126">
        <f>'SO 101-I - Chodník - od u...'!F33</f>
        <v>0</v>
      </c>
      <c r="BA56" s="126">
        <f>'SO 101-I - Chodník - od u...'!F34</f>
        <v>0</v>
      </c>
      <c r="BB56" s="126">
        <f>'SO 101-I - Chodník - od u...'!F35</f>
        <v>0</v>
      </c>
      <c r="BC56" s="126">
        <f>'SO 101-I - Chodník - od u...'!F36</f>
        <v>0</v>
      </c>
      <c r="BD56" s="128">
        <f>'SO 101-I - Chodník - od u...'!F37</f>
        <v>0</v>
      </c>
      <c r="BE56" s="7"/>
      <c r="BT56" s="124" t="s">
        <v>80</v>
      </c>
      <c r="BV56" s="124" t="s">
        <v>74</v>
      </c>
      <c r="BW56" s="124" t="s">
        <v>85</v>
      </c>
      <c r="BX56" s="124" t="s">
        <v>5</v>
      </c>
      <c r="CL56" s="124" t="s">
        <v>19</v>
      </c>
      <c r="CM56" s="124" t="s">
        <v>82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7+6T0vPuNwzaasURoWQUq26Z8wzwvHdRk2pXSnHfaSACKe7YZqTY7kH8MFMIZerUMjmOG+XpNnutIRvHpkmMJw==" hashValue="nS58Sg3PjkdoQqwgc3HeeddQrNCBr0c7MMyIZ2BQk+4L9wjxHL5qP724BtzvlaEw21gGs3CaywQ/i4fu2g/NVA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 000 - Vedlejší a ostat...'!C2" display="/"/>
    <hyperlink ref="A56" location="'SO 101-I - Chodník - od u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82</v>
      </c>
    </row>
    <row r="4" s="1" customFormat="1" ht="24.96" customHeight="1">
      <c r="B4" s="21"/>
      <c r="D4" s="133" t="s">
        <v>86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136" t="str">
        <f>'Rekapitulace stavby'!K6</f>
        <v>Chodník - ul. Svatopluka Čecha, Varnsdorf - I. etapa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87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9" t="s">
        <v>88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18</v>
      </c>
      <c r="E11" s="39"/>
      <c r="F11" s="140" t="s">
        <v>19</v>
      </c>
      <c r="G11" s="39"/>
      <c r="H11" s="39"/>
      <c r="I11" s="141" t="s">
        <v>20</v>
      </c>
      <c r="J11" s="140" t="s">
        <v>19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21</v>
      </c>
      <c r="E12" s="39"/>
      <c r="F12" s="140" t="s">
        <v>22</v>
      </c>
      <c r="G12" s="39"/>
      <c r="H12" s="39"/>
      <c r="I12" s="141" t="s">
        <v>23</v>
      </c>
      <c r="J12" s="142" t="str">
        <f>'Rekapitulace stavby'!AN8</f>
        <v>14. 4. 2021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25</v>
      </c>
      <c r="E14" s="39"/>
      <c r="F14" s="39"/>
      <c r="G14" s="39"/>
      <c r="H14" s="39"/>
      <c r="I14" s="141" t="s">
        <v>26</v>
      </c>
      <c r="J14" s="140" t="s">
        <v>19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19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29</v>
      </c>
      <c r="E17" s="39"/>
      <c r="F17" s="39"/>
      <c r="G17" s="39"/>
      <c r="H17" s="39"/>
      <c r="I17" s="141" t="s">
        <v>26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31</v>
      </c>
      <c r="E20" s="39"/>
      <c r="F20" s="39"/>
      <c r="G20" s="39"/>
      <c r="H20" s="39"/>
      <c r="I20" s="141" t="s">
        <v>26</v>
      </c>
      <c r="J20" s="140" t="s">
        <v>19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32</v>
      </c>
      <c r="F21" s="39"/>
      <c r="G21" s="39"/>
      <c r="H21" s="39"/>
      <c r="I21" s="141" t="s">
        <v>28</v>
      </c>
      <c r="J21" s="140" t="s">
        <v>19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34</v>
      </c>
      <c r="E23" s="39"/>
      <c r="F23" s="39"/>
      <c r="G23" s="39"/>
      <c r="H23" s="39"/>
      <c r="I23" s="141" t="s">
        <v>26</v>
      </c>
      <c r="J23" s="140" t="s">
        <v>19</v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">
        <v>35</v>
      </c>
      <c r="F24" s="39"/>
      <c r="G24" s="39"/>
      <c r="H24" s="39"/>
      <c r="I24" s="141" t="s">
        <v>28</v>
      </c>
      <c r="J24" s="140" t="s">
        <v>19</v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36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3"/>
      <c r="B27" s="144"/>
      <c r="C27" s="143"/>
      <c r="D27" s="143"/>
      <c r="E27" s="145" t="s">
        <v>19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38</v>
      </c>
      <c r="E30" s="39"/>
      <c r="F30" s="39"/>
      <c r="G30" s="39"/>
      <c r="H30" s="39"/>
      <c r="I30" s="137"/>
      <c r="J30" s="151">
        <f>ROUND(J84,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40</v>
      </c>
      <c r="G32" s="39"/>
      <c r="H32" s="39"/>
      <c r="I32" s="153" t="s">
        <v>39</v>
      </c>
      <c r="J32" s="152" t="s">
        <v>41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35" t="s">
        <v>43</v>
      </c>
      <c r="F33" s="155">
        <f>ROUND((SUM(BE84:BE97)),  2)</f>
        <v>0</v>
      </c>
      <c r="G33" s="39"/>
      <c r="H33" s="39"/>
      <c r="I33" s="156">
        <v>0.20999999999999999</v>
      </c>
      <c r="J33" s="155">
        <f>ROUND(((SUM(BE84:BE97))*I33),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44</v>
      </c>
      <c r="F34" s="155">
        <f>ROUND((SUM(BF84:BF97)),  2)</f>
        <v>0</v>
      </c>
      <c r="G34" s="39"/>
      <c r="H34" s="39"/>
      <c r="I34" s="156">
        <v>0.14999999999999999</v>
      </c>
      <c r="J34" s="155">
        <f>ROUND(((SUM(BF84:BF97))*I34),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45</v>
      </c>
      <c r="F35" s="155">
        <f>ROUND((SUM(BG84:BG97)),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46</v>
      </c>
      <c r="F36" s="155">
        <f>ROUND((SUM(BH84:BH97)),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47</v>
      </c>
      <c r="F37" s="155">
        <f>ROUND((SUM(BI84:BI97)),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89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1" t="str">
        <f>E7</f>
        <v>Chodník - ul. Svatopluka Čecha, Varnsdorf - I. etapa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87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000 - Vedlejší a ostatní náklady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k.ú. Varnsdorf</v>
      </c>
      <c r="G52" s="41"/>
      <c r="H52" s="41"/>
      <c r="I52" s="141" t="s">
        <v>23</v>
      </c>
      <c r="J52" s="73" t="str">
        <f>IF(J12="","",J12)</f>
        <v>14. 4. 2021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Varnsdorf</v>
      </c>
      <c r="G54" s="41"/>
      <c r="H54" s="41"/>
      <c r="I54" s="141" t="s">
        <v>31</v>
      </c>
      <c r="J54" s="37" t="str">
        <f>E21</f>
        <v>ProProjekt s.r.o.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141" t="s">
        <v>34</v>
      </c>
      <c r="J55" s="37" t="str">
        <f>E24</f>
        <v>Martin Rousek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90</v>
      </c>
      <c r="D57" s="173"/>
      <c r="E57" s="173"/>
      <c r="F57" s="173"/>
      <c r="G57" s="173"/>
      <c r="H57" s="173"/>
      <c r="I57" s="174"/>
      <c r="J57" s="175" t="s">
        <v>91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70</v>
      </c>
      <c r="D59" s="41"/>
      <c r="E59" s="41"/>
      <c r="F59" s="41"/>
      <c r="G59" s="41"/>
      <c r="H59" s="41"/>
      <c r="I59" s="137"/>
      <c r="J59" s="103">
        <f>J84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92</v>
      </c>
    </row>
    <row r="60" s="9" customFormat="1" ht="24.96" customHeight="1">
      <c r="A60" s="9"/>
      <c r="B60" s="177"/>
      <c r="C60" s="178"/>
      <c r="D60" s="179" t="s">
        <v>93</v>
      </c>
      <c r="E60" s="180"/>
      <c r="F60" s="180"/>
      <c r="G60" s="180"/>
      <c r="H60" s="180"/>
      <c r="I60" s="181"/>
      <c r="J60" s="182">
        <f>J85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94</v>
      </c>
      <c r="E61" s="187"/>
      <c r="F61" s="187"/>
      <c r="G61" s="187"/>
      <c r="H61" s="187"/>
      <c r="I61" s="188"/>
      <c r="J61" s="189">
        <f>J86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95</v>
      </c>
      <c r="E62" s="187"/>
      <c r="F62" s="187"/>
      <c r="G62" s="187"/>
      <c r="H62" s="187"/>
      <c r="I62" s="188"/>
      <c r="J62" s="189">
        <f>J91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96</v>
      </c>
      <c r="E63" s="187"/>
      <c r="F63" s="187"/>
      <c r="G63" s="187"/>
      <c r="H63" s="187"/>
      <c r="I63" s="188"/>
      <c r="J63" s="189">
        <f>J93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85"/>
      <c r="D64" s="186" t="s">
        <v>97</v>
      </c>
      <c r="E64" s="187"/>
      <c r="F64" s="187"/>
      <c r="G64" s="187"/>
      <c r="H64" s="187"/>
      <c r="I64" s="188"/>
      <c r="J64" s="189">
        <f>J96</f>
        <v>0</v>
      </c>
      <c r="K64" s="185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137"/>
      <c r="J65" s="41"/>
      <c r="K65" s="41"/>
      <c r="L65" s="138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167"/>
      <c r="J66" s="61"/>
      <c r="K66" s="61"/>
      <c r="L66" s="138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170"/>
      <c r="J70" s="63"/>
      <c r="K70" s="63"/>
      <c r="L70" s="13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98</v>
      </c>
      <c r="D71" s="41"/>
      <c r="E71" s="41"/>
      <c r="F71" s="41"/>
      <c r="G71" s="41"/>
      <c r="H71" s="41"/>
      <c r="I71" s="137"/>
      <c r="J71" s="41"/>
      <c r="K71" s="41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71" t="str">
        <f>E7</f>
        <v>Chodník - ul. Svatopluka Čecha, Varnsdorf - I. etapa</v>
      </c>
      <c r="F74" s="33"/>
      <c r="G74" s="33"/>
      <c r="H74" s="33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87</v>
      </c>
      <c r="D75" s="41"/>
      <c r="E75" s="41"/>
      <c r="F75" s="41"/>
      <c r="G75" s="41"/>
      <c r="H75" s="41"/>
      <c r="I75" s="137"/>
      <c r="J75" s="41"/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SO 000 - Vedlejší a ostatní náklady</v>
      </c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137"/>
      <c r="J77" s="41"/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k.ú. Varnsdorf</v>
      </c>
      <c r="G78" s="41"/>
      <c r="H78" s="41"/>
      <c r="I78" s="141" t="s">
        <v>23</v>
      </c>
      <c r="J78" s="73" t="str">
        <f>IF(J12="","",J12)</f>
        <v>14. 4. 2021</v>
      </c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137"/>
      <c r="J79" s="41"/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>Město Varnsdorf</v>
      </c>
      <c r="G80" s="41"/>
      <c r="H80" s="41"/>
      <c r="I80" s="141" t="s">
        <v>31</v>
      </c>
      <c r="J80" s="37" t="str">
        <f>E21</f>
        <v>ProProjekt s.r.o.</v>
      </c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29</v>
      </c>
      <c r="D81" s="41"/>
      <c r="E81" s="41"/>
      <c r="F81" s="28" t="str">
        <f>IF(E18="","",E18)</f>
        <v>Vyplň údaj</v>
      </c>
      <c r="G81" s="41"/>
      <c r="H81" s="41"/>
      <c r="I81" s="141" t="s">
        <v>34</v>
      </c>
      <c r="J81" s="37" t="str">
        <f>E24</f>
        <v>Martin Rousek</v>
      </c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137"/>
      <c r="J82" s="41"/>
      <c r="K82" s="41"/>
      <c r="L82" s="13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91"/>
      <c r="B83" s="192"/>
      <c r="C83" s="193" t="s">
        <v>99</v>
      </c>
      <c r="D83" s="194" t="s">
        <v>57</v>
      </c>
      <c r="E83" s="194" t="s">
        <v>53</v>
      </c>
      <c r="F83" s="194" t="s">
        <v>54</v>
      </c>
      <c r="G83" s="194" t="s">
        <v>100</v>
      </c>
      <c r="H83" s="194" t="s">
        <v>101</v>
      </c>
      <c r="I83" s="195" t="s">
        <v>102</v>
      </c>
      <c r="J83" s="194" t="s">
        <v>91</v>
      </c>
      <c r="K83" s="196" t="s">
        <v>103</v>
      </c>
      <c r="L83" s="197"/>
      <c r="M83" s="93" t="s">
        <v>19</v>
      </c>
      <c r="N83" s="94" t="s">
        <v>42</v>
      </c>
      <c r="O83" s="94" t="s">
        <v>104</v>
      </c>
      <c r="P83" s="94" t="s">
        <v>105</v>
      </c>
      <c r="Q83" s="94" t="s">
        <v>106</v>
      </c>
      <c r="R83" s="94" t="s">
        <v>107</v>
      </c>
      <c r="S83" s="94" t="s">
        <v>108</v>
      </c>
      <c r="T83" s="95" t="s">
        <v>109</v>
      </c>
      <c r="U83" s="191"/>
      <c r="V83" s="191"/>
      <c r="W83" s="191"/>
      <c r="X83" s="191"/>
      <c r="Y83" s="191"/>
      <c r="Z83" s="191"/>
      <c r="AA83" s="191"/>
      <c r="AB83" s="191"/>
      <c r="AC83" s="191"/>
      <c r="AD83" s="191"/>
      <c r="AE83" s="191"/>
    </row>
    <row r="84" s="2" customFormat="1" ht="22.8" customHeight="1">
      <c r="A84" s="39"/>
      <c r="B84" s="40"/>
      <c r="C84" s="100" t="s">
        <v>110</v>
      </c>
      <c r="D84" s="41"/>
      <c r="E84" s="41"/>
      <c r="F84" s="41"/>
      <c r="G84" s="41"/>
      <c r="H84" s="41"/>
      <c r="I84" s="137"/>
      <c r="J84" s="198">
        <f>BK84</f>
        <v>0</v>
      </c>
      <c r="K84" s="41"/>
      <c r="L84" s="45"/>
      <c r="M84" s="96"/>
      <c r="N84" s="199"/>
      <c r="O84" s="97"/>
      <c r="P84" s="200">
        <f>P85</f>
        <v>0</v>
      </c>
      <c r="Q84" s="97"/>
      <c r="R84" s="200">
        <f>R85</f>
        <v>0</v>
      </c>
      <c r="S84" s="97"/>
      <c r="T84" s="201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71</v>
      </c>
      <c r="AU84" s="18" t="s">
        <v>92</v>
      </c>
      <c r="BK84" s="202">
        <f>BK85</f>
        <v>0</v>
      </c>
    </row>
    <row r="85" s="12" customFormat="1" ht="25.92" customHeight="1">
      <c r="A85" s="12"/>
      <c r="B85" s="203"/>
      <c r="C85" s="204"/>
      <c r="D85" s="205" t="s">
        <v>71</v>
      </c>
      <c r="E85" s="206" t="s">
        <v>111</v>
      </c>
      <c r="F85" s="206" t="s">
        <v>112</v>
      </c>
      <c r="G85" s="204"/>
      <c r="H85" s="204"/>
      <c r="I85" s="207"/>
      <c r="J85" s="208">
        <f>BK85</f>
        <v>0</v>
      </c>
      <c r="K85" s="204"/>
      <c r="L85" s="209"/>
      <c r="M85" s="210"/>
      <c r="N85" s="211"/>
      <c r="O85" s="211"/>
      <c r="P85" s="212">
        <f>P86+P91+P93+P96</f>
        <v>0</v>
      </c>
      <c r="Q85" s="211"/>
      <c r="R85" s="212">
        <f>R86+R91+R93+R96</f>
        <v>0</v>
      </c>
      <c r="S85" s="211"/>
      <c r="T85" s="213">
        <f>T86+T91+T93+T96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4" t="s">
        <v>113</v>
      </c>
      <c r="AT85" s="215" t="s">
        <v>71</v>
      </c>
      <c r="AU85" s="215" t="s">
        <v>72</v>
      </c>
      <c r="AY85" s="214" t="s">
        <v>114</v>
      </c>
      <c r="BK85" s="216">
        <f>BK86+BK91+BK93+BK96</f>
        <v>0</v>
      </c>
    </row>
    <row r="86" s="12" customFormat="1" ht="22.8" customHeight="1">
      <c r="A86" s="12"/>
      <c r="B86" s="203"/>
      <c r="C86" s="204"/>
      <c r="D86" s="205" t="s">
        <v>71</v>
      </c>
      <c r="E86" s="217" t="s">
        <v>115</v>
      </c>
      <c r="F86" s="217" t="s">
        <v>116</v>
      </c>
      <c r="G86" s="204"/>
      <c r="H86" s="204"/>
      <c r="I86" s="207"/>
      <c r="J86" s="218">
        <f>BK86</f>
        <v>0</v>
      </c>
      <c r="K86" s="204"/>
      <c r="L86" s="209"/>
      <c r="M86" s="210"/>
      <c r="N86" s="211"/>
      <c r="O86" s="211"/>
      <c r="P86" s="212">
        <f>SUM(P87:P90)</f>
        <v>0</v>
      </c>
      <c r="Q86" s="211"/>
      <c r="R86" s="212">
        <f>SUM(R87:R90)</f>
        <v>0</v>
      </c>
      <c r="S86" s="211"/>
      <c r="T86" s="213">
        <f>SUM(T87:T90)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4" t="s">
        <v>113</v>
      </c>
      <c r="AT86" s="215" t="s">
        <v>71</v>
      </c>
      <c r="AU86" s="215" t="s">
        <v>80</v>
      </c>
      <c r="AY86" s="214" t="s">
        <v>114</v>
      </c>
      <c r="BK86" s="216">
        <f>SUM(BK87:BK90)</f>
        <v>0</v>
      </c>
    </row>
    <row r="87" s="2" customFormat="1" ht="16.5" customHeight="1">
      <c r="A87" s="39"/>
      <c r="B87" s="40"/>
      <c r="C87" s="219" t="s">
        <v>80</v>
      </c>
      <c r="D87" s="219" t="s">
        <v>117</v>
      </c>
      <c r="E87" s="220" t="s">
        <v>118</v>
      </c>
      <c r="F87" s="221" t="s">
        <v>119</v>
      </c>
      <c r="G87" s="222" t="s">
        <v>120</v>
      </c>
      <c r="H87" s="223">
        <v>1</v>
      </c>
      <c r="I87" s="224"/>
      <c r="J87" s="225">
        <f>ROUND(I87*H87,2)</f>
        <v>0</v>
      </c>
      <c r="K87" s="221" t="s">
        <v>121</v>
      </c>
      <c r="L87" s="45"/>
      <c r="M87" s="226" t="s">
        <v>19</v>
      </c>
      <c r="N87" s="227" t="s">
        <v>43</v>
      </c>
      <c r="O87" s="85"/>
      <c r="P87" s="228">
        <f>O87*H87</f>
        <v>0</v>
      </c>
      <c r="Q87" s="228">
        <v>0</v>
      </c>
      <c r="R87" s="228">
        <f>Q87*H87</f>
        <v>0</v>
      </c>
      <c r="S87" s="228">
        <v>0</v>
      </c>
      <c r="T87" s="229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30" t="s">
        <v>122</v>
      </c>
      <c r="AT87" s="230" t="s">
        <v>117</v>
      </c>
      <c r="AU87" s="230" t="s">
        <v>82</v>
      </c>
      <c r="AY87" s="18" t="s">
        <v>114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18" t="s">
        <v>80</v>
      </c>
      <c r="BK87" s="231">
        <f>ROUND(I87*H87,2)</f>
        <v>0</v>
      </c>
      <c r="BL87" s="18" t="s">
        <v>122</v>
      </c>
      <c r="BM87" s="230" t="s">
        <v>123</v>
      </c>
    </row>
    <row r="88" s="2" customFormat="1" ht="16.5" customHeight="1">
      <c r="A88" s="39"/>
      <c r="B88" s="40"/>
      <c r="C88" s="219" t="s">
        <v>82</v>
      </c>
      <c r="D88" s="219" t="s">
        <v>117</v>
      </c>
      <c r="E88" s="220" t="s">
        <v>124</v>
      </c>
      <c r="F88" s="221" t="s">
        <v>125</v>
      </c>
      <c r="G88" s="222" t="s">
        <v>120</v>
      </c>
      <c r="H88" s="223">
        <v>1</v>
      </c>
      <c r="I88" s="224"/>
      <c r="J88" s="225">
        <f>ROUND(I88*H88,2)</f>
        <v>0</v>
      </c>
      <c r="K88" s="221" t="s">
        <v>121</v>
      </c>
      <c r="L88" s="45"/>
      <c r="M88" s="226" t="s">
        <v>19</v>
      </c>
      <c r="N88" s="227" t="s">
        <v>43</v>
      </c>
      <c r="O88" s="85"/>
      <c r="P88" s="228">
        <f>O88*H88</f>
        <v>0</v>
      </c>
      <c r="Q88" s="228">
        <v>0</v>
      </c>
      <c r="R88" s="228">
        <f>Q88*H88</f>
        <v>0</v>
      </c>
      <c r="S88" s="228">
        <v>0</v>
      </c>
      <c r="T88" s="229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30" t="s">
        <v>122</v>
      </c>
      <c r="AT88" s="230" t="s">
        <v>117</v>
      </c>
      <c r="AU88" s="230" t="s">
        <v>82</v>
      </c>
      <c r="AY88" s="18" t="s">
        <v>114</v>
      </c>
      <c r="BE88" s="231">
        <f>IF(N88="základní",J88,0)</f>
        <v>0</v>
      </c>
      <c r="BF88" s="231">
        <f>IF(N88="snížená",J88,0)</f>
        <v>0</v>
      </c>
      <c r="BG88" s="231">
        <f>IF(N88="zákl. přenesená",J88,0)</f>
        <v>0</v>
      </c>
      <c r="BH88" s="231">
        <f>IF(N88="sníž. přenesená",J88,0)</f>
        <v>0</v>
      </c>
      <c r="BI88" s="231">
        <f>IF(N88="nulová",J88,0)</f>
        <v>0</v>
      </c>
      <c r="BJ88" s="18" t="s">
        <v>80</v>
      </c>
      <c r="BK88" s="231">
        <f>ROUND(I88*H88,2)</f>
        <v>0</v>
      </c>
      <c r="BL88" s="18" t="s">
        <v>122</v>
      </c>
      <c r="BM88" s="230" t="s">
        <v>126</v>
      </c>
    </row>
    <row r="89" s="2" customFormat="1" ht="16.5" customHeight="1">
      <c r="A89" s="39"/>
      <c r="B89" s="40"/>
      <c r="C89" s="219" t="s">
        <v>127</v>
      </c>
      <c r="D89" s="219" t="s">
        <v>117</v>
      </c>
      <c r="E89" s="220" t="s">
        <v>128</v>
      </c>
      <c r="F89" s="221" t="s">
        <v>129</v>
      </c>
      <c r="G89" s="222" t="s">
        <v>120</v>
      </c>
      <c r="H89" s="223">
        <v>1</v>
      </c>
      <c r="I89" s="224"/>
      <c r="J89" s="225">
        <f>ROUND(I89*H89,2)</f>
        <v>0</v>
      </c>
      <c r="K89" s="221" t="s">
        <v>121</v>
      </c>
      <c r="L89" s="45"/>
      <c r="M89" s="226" t="s">
        <v>19</v>
      </c>
      <c r="N89" s="227" t="s">
        <v>43</v>
      </c>
      <c r="O89" s="85"/>
      <c r="P89" s="228">
        <f>O89*H89</f>
        <v>0</v>
      </c>
      <c r="Q89" s="228">
        <v>0</v>
      </c>
      <c r="R89" s="228">
        <f>Q89*H89</f>
        <v>0</v>
      </c>
      <c r="S89" s="228">
        <v>0</v>
      </c>
      <c r="T89" s="229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30" t="s">
        <v>122</v>
      </c>
      <c r="AT89" s="230" t="s">
        <v>117</v>
      </c>
      <c r="AU89" s="230" t="s">
        <v>82</v>
      </c>
      <c r="AY89" s="18" t="s">
        <v>114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18" t="s">
        <v>80</v>
      </c>
      <c r="BK89" s="231">
        <f>ROUND(I89*H89,2)</f>
        <v>0</v>
      </c>
      <c r="BL89" s="18" t="s">
        <v>122</v>
      </c>
      <c r="BM89" s="230" t="s">
        <v>130</v>
      </c>
    </row>
    <row r="90" s="2" customFormat="1" ht="16.5" customHeight="1">
      <c r="A90" s="39"/>
      <c r="B90" s="40"/>
      <c r="C90" s="219" t="s">
        <v>131</v>
      </c>
      <c r="D90" s="219" t="s">
        <v>117</v>
      </c>
      <c r="E90" s="220" t="s">
        <v>132</v>
      </c>
      <c r="F90" s="221" t="s">
        <v>133</v>
      </c>
      <c r="G90" s="222" t="s">
        <v>120</v>
      </c>
      <c r="H90" s="223">
        <v>1</v>
      </c>
      <c r="I90" s="224"/>
      <c r="J90" s="225">
        <f>ROUND(I90*H90,2)</f>
        <v>0</v>
      </c>
      <c r="K90" s="221" t="s">
        <v>121</v>
      </c>
      <c r="L90" s="45"/>
      <c r="M90" s="226" t="s">
        <v>19</v>
      </c>
      <c r="N90" s="227" t="s">
        <v>43</v>
      </c>
      <c r="O90" s="85"/>
      <c r="P90" s="228">
        <f>O90*H90</f>
        <v>0</v>
      </c>
      <c r="Q90" s="228">
        <v>0</v>
      </c>
      <c r="R90" s="228">
        <f>Q90*H90</f>
        <v>0</v>
      </c>
      <c r="S90" s="228">
        <v>0</v>
      </c>
      <c r="T90" s="229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30" t="s">
        <v>122</v>
      </c>
      <c r="AT90" s="230" t="s">
        <v>117</v>
      </c>
      <c r="AU90" s="230" t="s">
        <v>82</v>
      </c>
      <c r="AY90" s="18" t="s">
        <v>114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18" t="s">
        <v>80</v>
      </c>
      <c r="BK90" s="231">
        <f>ROUND(I90*H90,2)</f>
        <v>0</v>
      </c>
      <c r="BL90" s="18" t="s">
        <v>122</v>
      </c>
      <c r="BM90" s="230" t="s">
        <v>134</v>
      </c>
    </row>
    <row r="91" s="12" customFormat="1" ht="22.8" customHeight="1">
      <c r="A91" s="12"/>
      <c r="B91" s="203"/>
      <c r="C91" s="204"/>
      <c r="D91" s="205" t="s">
        <v>71</v>
      </c>
      <c r="E91" s="217" t="s">
        <v>135</v>
      </c>
      <c r="F91" s="217" t="s">
        <v>136</v>
      </c>
      <c r="G91" s="204"/>
      <c r="H91" s="204"/>
      <c r="I91" s="207"/>
      <c r="J91" s="218">
        <f>BK91</f>
        <v>0</v>
      </c>
      <c r="K91" s="204"/>
      <c r="L91" s="209"/>
      <c r="M91" s="210"/>
      <c r="N91" s="211"/>
      <c r="O91" s="211"/>
      <c r="P91" s="212">
        <f>P92</f>
        <v>0</v>
      </c>
      <c r="Q91" s="211"/>
      <c r="R91" s="212">
        <f>R92</f>
        <v>0</v>
      </c>
      <c r="S91" s="211"/>
      <c r="T91" s="213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4" t="s">
        <v>113</v>
      </c>
      <c r="AT91" s="215" t="s">
        <v>71</v>
      </c>
      <c r="AU91" s="215" t="s">
        <v>80</v>
      </c>
      <c r="AY91" s="214" t="s">
        <v>114</v>
      </c>
      <c r="BK91" s="216">
        <f>BK92</f>
        <v>0</v>
      </c>
    </row>
    <row r="92" s="2" customFormat="1" ht="16.5" customHeight="1">
      <c r="A92" s="39"/>
      <c r="B92" s="40"/>
      <c r="C92" s="219" t="s">
        <v>113</v>
      </c>
      <c r="D92" s="219" t="s">
        <v>117</v>
      </c>
      <c r="E92" s="220" t="s">
        <v>137</v>
      </c>
      <c r="F92" s="221" t="s">
        <v>136</v>
      </c>
      <c r="G92" s="222" t="s">
        <v>120</v>
      </c>
      <c r="H92" s="223">
        <v>1</v>
      </c>
      <c r="I92" s="224"/>
      <c r="J92" s="225">
        <f>ROUND(I92*H92,2)</f>
        <v>0</v>
      </c>
      <c r="K92" s="221" t="s">
        <v>121</v>
      </c>
      <c r="L92" s="45"/>
      <c r="M92" s="226" t="s">
        <v>19</v>
      </c>
      <c r="N92" s="227" t="s">
        <v>43</v>
      </c>
      <c r="O92" s="85"/>
      <c r="P92" s="228">
        <f>O92*H92</f>
        <v>0</v>
      </c>
      <c r="Q92" s="228">
        <v>0</v>
      </c>
      <c r="R92" s="228">
        <f>Q92*H92</f>
        <v>0</v>
      </c>
      <c r="S92" s="228">
        <v>0</v>
      </c>
      <c r="T92" s="229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30" t="s">
        <v>122</v>
      </c>
      <c r="AT92" s="230" t="s">
        <v>117</v>
      </c>
      <c r="AU92" s="230" t="s">
        <v>82</v>
      </c>
      <c r="AY92" s="18" t="s">
        <v>114</v>
      </c>
      <c r="BE92" s="231">
        <f>IF(N92="základní",J92,0)</f>
        <v>0</v>
      </c>
      <c r="BF92" s="231">
        <f>IF(N92="snížená",J92,0)</f>
        <v>0</v>
      </c>
      <c r="BG92" s="231">
        <f>IF(N92="zákl. přenesená",J92,0)</f>
        <v>0</v>
      </c>
      <c r="BH92" s="231">
        <f>IF(N92="sníž. přenesená",J92,0)</f>
        <v>0</v>
      </c>
      <c r="BI92" s="231">
        <f>IF(N92="nulová",J92,0)</f>
        <v>0</v>
      </c>
      <c r="BJ92" s="18" t="s">
        <v>80</v>
      </c>
      <c r="BK92" s="231">
        <f>ROUND(I92*H92,2)</f>
        <v>0</v>
      </c>
      <c r="BL92" s="18" t="s">
        <v>122</v>
      </c>
      <c r="BM92" s="230" t="s">
        <v>138</v>
      </c>
    </row>
    <row r="93" s="12" customFormat="1" ht="22.8" customHeight="1">
      <c r="A93" s="12"/>
      <c r="B93" s="203"/>
      <c r="C93" s="204"/>
      <c r="D93" s="205" t="s">
        <v>71</v>
      </c>
      <c r="E93" s="217" t="s">
        <v>139</v>
      </c>
      <c r="F93" s="217" t="s">
        <v>140</v>
      </c>
      <c r="G93" s="204"/>
      <c r="H93" s="204"/>
      <c r="I93" s="207"/>
      <c r="J93" s="218">
        <f>BK93</f>
        <v>0</v>
      </c>
      <c r="K93" s="204"/>
      <c r="L93" s="209"/>
      <c r="M93" s="210"/>
      <c r="N93" s="211"/>
      <c r="O93" s="211"/>
      <c r="P93" s="212">
        <f>SUM(P94:P95)</f>
        <v>0</v>
      </c>
      <c r="Q93" s="211"/>
      <c r="R93" s="212">
        <f>SUM(R94:R95)</f>
        <v>0</v>
      </c>
      <c r="S93" s="211"/>
      <c r="T93" s="213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4" t="s">
        <v>113</v>
      </c>
      <c r="AT93" s="215" t="s">
        <v>71</v>
      </c>
      <c r="AU93" s="215" t="s">
        <v>80</v>
      </c>
      <c r="AY93" s="214" t="s">
        <v>114</v>
      </c>
      <c r="BK93" s="216">
        <f>SUM(BK94:BK95)</f>
        <v>0</v>
      </c>
    </row>
    <row r="94" s="2" customFormat="1" ht="16.5" customHeight="1">
      <c r="A94" s="39"/>
      <c r="B94" s="40"/>
      <c r="C94" s="219" t="s">
        <v>141</v>
      </c>
      <c r="D94" s="219" t="s">
        <v>117</v>
      </c>
      <c r="E94" s="220" t="s">
        <v>142</v>
      </c>
      <c r="F94" s="221" t="s">
        <v>143</v>
      </c>
      <c r="G94" s="222" t="s">
        <v>120</v>
      </c>
      <c r="H94" s="223">
        <v>1</v>
      </c>
      <c r="I94" s="224"/>
      <c r="J94" s="225">
        <f>ROUND(I94*H94,2)</f>
        <v>0</v>
      </c>
      <c r="K94" s="221" t="s">
        <v>121</v>
      </c>
      <c r="L94" s="45"/>
      <c r="M94" s="226" t="s">
        <v>19</v>
      </c>
      <c r="N94" s="227" t="s">
        <v>43</v>
      </c>
      <c r="O94" s="85"/>
      <c r="P94" s="228">
        <f>O94*H94</f>
        <v>0</v>
      </c>
      <c r="Q94" s="228">
        <v>0</v>
      </c>
      <c r="R94" s="228">
        <f>Q94*H94</f>
        <v>0</v>
      </c>
      <c r="S94" s="228">
        <v>0</v>
      </c>
      <c r="T94" s="229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30" t="s">
        <v>122</v>
      </c>
      <c r="AT94" s="230" t="s">
        <v>117</v>
      </c>
      <c r="AU94" s="230" t="s">
        <v>82</v>
      </c>
      <c r="AY94" s="18" t="s">
        <v>114</v>
      </c>
      <c r="BE94" s="231">
        <f>IF(N94="základní",J94,0)</f>
        <v>0</v>
      </c>
      <c r="BF94" s="231">
        <f>IF(N94="snížená",J94,0)</f>
        <v>0</v>
      </c>
      <c r="BG94" s="231">
        <f>IF(N94="zákl. přenesená",J94,0)</f>
        <v>0</v>
      </c>
      <c r="BH94" s="231">
        <f>IF(N94="sníž. přenesená",J94,0)</f>
        <v>0</v>
      </c>
      <c r="BI94" s="231">
        <f>IF(N94="nulová",J94,0)</f>
        <v>0</v>
      </c>
      <c r="BJ94" s="18" t="s">
        <v>80</v>
      </c>
      <c r="BK94" s="231">
        <f>ROUND(I94*H94,2)</f>
        <v>0</v>
      </c>
      <c r="BL94" s="18" t="s">
        <v>122</v>
      </c>
      <c r="BM94" s="230" t="s">
        <v>144</v>
      </c>
    </row>
    <row r="95" s="2" customFormat="1" ht="16.5" customHeight="1">
      <c r="A95" s="39"/>
      <c r="B95" s="40"/>
      <c r="C95" s="219" t="s">
        <v>145</v>
      </c>
      <c r="D95" s="219" t="s">
        <v>117</v>
      </c>
      <c r="E95" s="220" t="s">
        <v>146</v>
      </c>
      <c r="F95" s="221" t="s">
        <v>147</v>
      </c>
      <c r="G95" s="222" t="s">
        <v>120</v>
      </c>
      <c r="H95" s="223">
        <v>1</v>
      </c>
      <c r="I95" s="224"/>
      <c r="J95" s="225">
        <f>ROUND(I95*H95,2)</f>
        <v>0</v>
      </c>
      <c r="K95" s="221" t="s">
        <v>121</v>
      </c>
      <c r="L95" s="45"/>
      <c r="M95" s="226" t="s">
        <v>19</v>
      </c>
      <c r="N95" s="227" t="s">
        <v>43</v>
      </c>
      <c r="O95" s="85"/>
      <c r="P95" s="228">
        <f>O95*H95</f>
        <v>0</v>
      </c>
      <c r="Q95" s="228">
        <v>0</v>
      </c>
      <c r="R95" s="228">
        <f>Q95*H95</f>
        <v>0</v>
      </c>
      <c r="S95" s="228">
        <v>0</v>
      </c>
      <c r="T95" s="229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30" t="s">
        <v>122</v>
      </c>
      <c r="AT95" s="230" t="s">
        <v>117</v>
      </c>
      <c r="AU95" s="230" t="s">
        <v>82</v>
      </c>
      <c r="AY95" s="18" t="s">
        <v>114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18" t="s">
        <v>80</v>
      </c>
      <c r="BK95" s="231">
        <f>ROUND(I95*H95,2)</f>
        <v>0</v>
      </c>
      <c r="BL95" s="18" t="s">
        <v>122</v>
      </c>
      <c r="BM95" s="230" t="s">
        <v>148</v>
      </c>
    </row>
    <row r="96" s="12" customFormat="1" ht="22.8" customHeight="1">
      <c r="A96" s="12"/>
      <c r="B96" s="203"/>
      <c r="C96" s="204"/>
      <c r="D96" s="205" t="s">
        <v>71</v>
      </c>
      <c r="E96" s="217" t="s">
        <v>149</v>
      </c>
      <c r="F96" s="217" t="s">
        <v>150</v>
      </c>
      <c r="G96" s="204"/>
      <c r="H96" s="204"/>
      <c r="I96" s="207"/>
      <c r="J96" s="218">
        <f>BK96</f>
        <v>0</v>
      </c>
      <c r="K96" s="204"/>
      <c r="L96" s="209"/>
      <c r="M96" s="210"/>
      <c r="N96" s="211"/>
      <c r="O96" s="211"/>
      <c r="P96" s="212">
        <f>P97</f>
        <v>0</v>
      </c>
      <c r="Q96" s="211"/>
      <c r="R96" s="212">
        <f>R97</f>
        <v>0</v>
      </c>
      <c r="S96" s="211"/>
      <c r="T96" s="213">
        <f>T97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4" t="s">
        <v>113</v>
      </c>
      <c r="AT96" s="215" t="s">
        <v>71</v>
      </c>
      <c r="AU96" s="215" t="s">
        <v>80</v>
      </c>
      <c r="AY96" s="214" t="s">
        <v>114</v>
      </c>
      <c r="BK96" s="216">
        <f>BK97</f>
        <v>0</v>
      </c>
    </row>
    <row r="97" s="2" customFormat="1" ht="16.5" customHeight="1">
      <c r="A97" s="39"/>
      <c r="B97" s="40"/>
      <c r="C97" s="219" t="s">
        <v>151</v>
      </c>
      <c r="D97" s="219" t="s">
        <v>117</v>
      </c>
      <c r="E97" s="220" t="s">
        <v>152</v>
      </c>
      <c r="F97" s="221" t="s">
        <v>153</v>
      </c>
      <c r="G97" s="222" t="s">
        <v>120</v>
      </c>
      <c r="H97" s="223">
        <v>1</v>
      </c>
      <c r="I97" s="224"/>
      <c r="J97" s="225">
        <f>ROUND(I97*H97,2)</f>
        <v>0</v>
      </c>
      <c r="K97" s="221" t="s">
        <v>121</v>
      </c>
      <c r="L97" s="45"/>
      <c r="M97" s="232" t="s">
        <v>19</v>
      </c>
      <c r="N97" s="233" t="s">
        <v>43</v>
      </c>
      <c r="O97" s="234"/>
      <c r="P97" s="235">
        <f>O97*H97</f>
        <v>0</v>
      </c>
      <c r="Q97" s="235">
        <v>0</v>
      </c>
      <c r="R97" s="235">
        <f>Q97*H97</f>
        <v>0</v>
      </c>
      <c r="S97" s="235">
        <v>0</v>
      </c>
      <c r="T97" s="23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30" t="s">
        <v>122</v>
      </c>
      <c r="AT97" s="230" t="s">
        <v>117</v>
      </c>
      <c r="AU97" s="230" t="s">
        <v>82</v>
      </c>
      <c r="AY97" s="18" t="s">
        <v>114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18" t="s">
        <v>80</v>
      </c>
      <c r="BK97" s="231">
        <f>ROUND(I97*H97,2)</f>
        <v>0</v>
      </c>
      <c r="BL97" s="18" t="s">
        <v>122</v>
      </c>
      <c r="BM97" s="230" t="s">
        <v>154</v>
      </c>
    </row>
    <row r="98" s="2" customFormat="1" ht="6.96" customHeight="1">
      <c r="A98" s="39"/>
      <c r="B98" s="60"/>
      <c r="C98" s="61"/>
      <c r="D98" s="61"/>
      <c r="E98" s="61"/>
      <c r="F98" s="61"/>
      <c r="G98" s="61"/>
      <c r="H98" s="61"/>
      <c r="I98" s="167"/>
      <c r="J98" s="61"/>
      <c r="K98" s="61"/>
      <c r="L98" s="45"/>
      <c r="M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</sheetData>
  <sheetProtection sheet="1" autoFilter="0" formatColumns="0" formatRows="0" objects="1" scenarios="1" spinCount="100000" saltValue="4re/JI3yfyQhWo+ZuvV7Ale66ohxDT9pZtH0EkuGCVackkWXftb5oTyykuup0tuO9iMdxMexODGPzbo7dnUjqw==" hashValue="VpXbSKf0HpqhAUOInAUZr1HDh7YdKb2/5D7/O0FbvLXsJIuJFN9OJThRcLGRwfww3PZLOm5EjqLfe3JbQdBeuQ==" algorithmName="SHA-512" password="CC35"/>
  <autoFilter ref="C83:K9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82</v>
      </c>
    </row>
    <row r="4" s="1" customFormat="1" ht="24.96" customHeight="1">
      <c r="B4" s="21"/>
      <c r="D4" s="133" t="s">
        <v>86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136" t="str">
        <f>'Rekapitulace stavby'!K6</f>
        <v>Chodník - ul. Svatopluka Čecha, Varnsdorf - I. etapa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87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9" t="s">
        <v>155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18</v>
      </c>
      <c r="E11" s="39"/>
      <c r="F11" s="140" t="s">
        <v>19</v>
      </c>
      <c r="G11" s="39"/>
      <c r="H11" s="39"/>
      <c r="I11" s="141" t="s">
        <v>20</v>
      </c>
      <c r="J11" s="140" t="s">
        <v>19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21</v>
      </c>
      <c r="E12" s="39"/>
      <c r="F12" s="140" t="s">
        <v>22</v>
      </c>
      <c r="G12" s="39"/>
      <c r="H12" s="39"/>
      <c r="I12" s="141" t="s">
        <v>23</v>
      </c>
      <c r="J12" s="142" t="str">
        <f>'Rekapitulace stavby'!AN8</f>
        <v>14. 4. 2021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25</v>
      </c>
      <c r="E14" s="39"/>
      <c r="F14" s="39"/>
      <c r="G14" s="39"/>
      <c r="H14" s="39"/>
      <c r="I14" s="141" t="s">
        <v>26</v>
      </c>
      <c r="J14" s="140" t="s">
        <v>19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19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29</v>
      </c>
      <c r="E17" s="39"/>
      <c r="F17" s="39"/>
      <c r="G17" s="39"/>
      <c r="H17" s="39"/>
      <c r="I17" s="141" t="s">
        <v>26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31</v>
      </c>
      <c r="E20" s="39"/>
      <c r="F20" s="39"/>
      <c r="G20" s="39"/>
      <c r="H20" s="39"/>
      <c r="I20" s="141" t="s">
        <v>26</v>
      </c>
      <c r="J20" s="140" t="s">
        <v>19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32</v>
      </c>
      <c r="F21" s="39"/>
      <c r="G21" s="39"/>
      <c r="H21" s="39"/>
      <c r="I21" s="141" t="s">
        <v>28</v>
      </c>
      <c r="J21" s="140" t="s">
        <v>19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34</v>
      </c>
      <c r="E23" s="39"/>
      <c r="F23" s="39"/>
      <c r="G23" s="39"/>
      <c r="H23" s="39"/>
      <c r="I23" s="141" t="s">
        <v>26</v>
      </c>
      <c r="J23" s="140" t="s">
        <v>19</v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">
        <v>35</v>
      </c>
      <c r="F24" s="39"/>
      <c r="G24" s="39"/>
      <c r="H24" s="39"/>
      <c r="I24" s="141" t="s">
        <v>28</v>
      </c>
      <c r="J24" s="140" t="s">
        <v>19</v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36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3"/>
      <c r="B27" s="144"/>
      <c r="C27" s="143"/>
      <c r="D27" s="143"/>
      <c r="E27" s="145" t="s">
        <v>19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38</v>
      </c>
      <c r="E30" s="39"/>
      <c r="F30" s="39"/>
      <c r="G30" s="39"/>
      <c r="H30" s="39"/>
      <c r="I30" s="137"/>
      <c r="J30" s="151">
        <f>ROUND(J88,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40</v>
      </c>
      <c r="G32" s="39"/>
      <c r="H32" s="39"/>
      <c r="I32" s="153" t="s">
        <v>39</v>
      </c>
      <c r="J32" s="152" t="s">
        <v>41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35" t="s">
        <v>43</v>
      </c>
      <c r="F33" s="155">
        <f>ROUND((SUM(BE88:BE629)),  2)</f>
        <v>0</v>
      </c>
      <c r="G33" s="39"/>
      <c r="H33" s="39"/>
      <c r="I33" s="156">
        <v>0.20999999999999999</v>
      </c>
      <c r="J33" s="155">
        <f>ROUND(((SUM(BE88:BE629))*I33),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44</v>
      </c>
      <c r="F34" s="155">
        <f>ROUND((SUM(BF88:BF629)),  2)</f>
        <v>0</v>
      </c>
      <c r="G34" s="39"/>
      <c r="H34" s="39"/>
      <c r="I34" s="156">
        <v>0.14999999999999999</v>
      </c>
      <c r="J34" s="155">
        <f>ROUND(((SUM(BF88:BF629))*I34),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45</v>
      </c>
      <c r="F35" s="155">
        <f>ROUND((SUM(BG88:BG629)),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46</v>
      </c>
      <c r="F36" s="155">
        <f>ROUND((SUM(BH88:BH629)),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47</v>
      </c>
      <c r="F37" s="155">
        <f>ROUND((SUM(BI88:BI629)),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89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1" t="str">
        <f>E7</f>
        <v>Chodník - ul. Svatopluka Čecha, Varnsdorf - I. etapa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87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101-I - Chodník - od ulice Chelčického po Československých letců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k.ú. Varnsdorf</v>
      </c>
      <c r="G52" s="41"/>
      <c r="H52" s="41"/>
      <c r="I52" s="141" t="s">
        <v>23</v>
      </c>
      <c r="J52" s="73" t="str">
        <f>IF(J12="","",J12)</f>
        <v>14. 4. 2021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Varnsdorf</v>
      </c>
      <c r="G54" s="41"/>
      <c r="H54" s="41"/>
      <c r="I54" s="141" t="s">
        <v>31</v>
      </c>
      <c r="J54" s="37" t="str">
        <f>E21</f>
        <v>ProProjekt s.r.o.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141" t="s">
        <v>34</v>
      </c>
      <c r="J55" s="37" t="str">
        <f>E24</f>
        <v>Martin Rousek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90</v>
      </c>
      <c r="D57" s="173"/>
      <c r="E57" s="173"/>
      <c r="F57" s="173"/>
      <c r="G57" s="173"/>
      <c r="H57" s="173"/>
      <c r="I57" s="174"/>
      <c r="J57" s="175" t="s">
        <v>91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70</v>
      </c>
      <c r="D59" s="41"/>
      <c r="E59" s="41"/>
      <c r="F59" s="41"/>
      <c r="G59" s="41"/>
      <c r="H59" s="41"/>
      <c r="I59" s="137"/>
      <c r="J59" s="103">
        <f>J88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92</v>
      </c>
    </row>
    <row r="60" s="9" customFormat="1" ht="24.96" customHeight="1">
      <c r="A60" s="9"/>
      <c r="B60" s="177"/>
      <c r="C60" s="178"/>
      <c r="D60" s="179" t="s">
        <v>156</v>
      </c>
      <c r="E60" s="180"/>
      <c r="F60" s="180"/>
      <c r="G60" s="180"/>
      <c r="H60" s="180"/>
      <c r="I60" s="181"/>
      <c r="J60" s="182">
        <f>J89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157</v>
      </c>
      <c r="E61" s="187"/>
      <c r="F61" s="187"/>
      <c r="G61" s="187"/>
      <c r="H61" s="187"/>
      <c r="I61" s="188"/>
      <c r="J61" s="189">
        <f>J90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158</v>
      </c>
      <c r="E62" s="187"/>
      <c r="F62" s="187"/>
      <c r="G62" s="187"/>
      <c r="H62" s="187"/>
      <c r="I62" s="188"/>
      <c r="J62" s="189">
        <f>J267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159</v>
      </c>
      <c r="E63" s="187"/>
      <c r="F63" s="187"/>
      <c r="G63" s="187"/>
      <c r="H63" s="187"/>
      <c r="I63" s="188"/>
      <c r="J63" s="189">
        <f>J277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85"/>
      <c r="D64" s="186" t="s">
        <v>160</v>
      </c>
      <c r="E64" s="187"/>
      <c r="F64" s="187"/>
      <c r="G64" s="187"/>
      <c r="H64" s="187"/>
      <c r="I64" s="188"/>
      <c r="J64" s="189">
        <f>J297</f>
        <v>0</v>
      </c>
      <c r="K64" s="185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85"/>
      <c r="D65" s="186" t="s">
        <v>161</v>
      </c>
      <c r="E65" s="187"/>
      <c r="F65" s="187"/>
      <c r="G65" s="187"/>
      <c r="H65" s="187"/>
      <c r="I65" s="188"/>
      <c r="J65" s="189">
        <f>J453</f>
        <v>0</v>
      </c>
      <c r="K65" s="185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85"/>
      <c r="D66" s="186" t="s">
        <v>162</v>
      </c>
      <c r="E66" s="187"/>
      <c r="F66" s="187"/>
      <c r="G66" s="187"/>
      <c r="H66" s="187"/>
      <c r="I66" s="188"/>
      <c r="J66" s="189">
        <f>J517</f>
        <v>0</v>
      </c>
      <c r="K66" s="185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85"/>
      <c r="D67" s="186" t="s">
        <v>163</v>
      </c>
      <c r="E67" s="187"/>
      <c r="F67" s="187"/>
      <c r="G67" s="187"/>
      <c r="H67" s="187"/>
      <c r="I67" s="188"/>
      <c r="J67" s="189">
        <f>J603</f>
        <v>0</v>
      </c>
      <c r="K67" s="185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85"/>
      <c r="D68" s="186" t="s">
        <v>164</v>
      </c>
      <c r="E68" s="187"/>
      <c r="F68" s="187"/>
      <c r="G68" s="187"/>
      <c r="H68" s="187"/>
      <c r="I68" s="188"/>
      <c r="J68" s="189">
        <f>J627</f>
        <v>0</v>
      </c>
      <c r="K68" s="185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137"/>
      <c r="J69" s="41"/>
      <c r="K69" s="41"/>
      <c r="L69" s="13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167"/>
      <c r="J70" s="61"/>
      <c r="K70" s="61"/>
      <c r="L70" s="13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170"/>
      <c r="J74" s="63"/>
      <c r="K74" s="63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98</v>
      </c>
      <c r="D75" s="41"/>
      <c r="E75" s="41"/>
      <c r="F75" s="41"/>
      <c r="G75" s="41"/>
      <c r="H75" s="41"/>
      <c r="I75" s="137"/>
      <c r="J75" s="41"/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137"/>
      <c r="J77" s="41"/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71" t="str">
        <f>E7</f>
        <v>Chodník - ul. Svatopluka Čecha, Varnsdorf - I. etapa</v>
      </c>
      <c r="F78" s="33"/>
      <c r="G78" s="33"/>
      <c r="H78" s="33"/>
      <c r="I78" s="137"/>
      <c r="J78" s="41"/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87</v>
      </c>
      <c r="D79" s="41"/>
      <c r="E79" s="41"/>
      <c r="F79" s="41"/>
      <c r="G79" s="41"/>
      <c r="H79" s="41"/>
      <c r="I79" s="137"/>
      <c r="J79" s="41"/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>SO 101-I - Chodník - od ulice Chelčického po Československých letců</v>
      </c>
      <c r="F80" s="41"/>
      <c r="G80" s="41"/>
      <c r="H80" s="41"/>
      <c r="I80" s="137"/>
      <c r="J80" s="41"/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137"/>
      <c r="J81" s="41"/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>k.ú. Varnsdorf</v>
      </c>
      <c r="G82" s="41"/>
      <c r="H82" s="41"/>
      <c r="I82" s="141" t="s">
        <v>23</v>
      </c>
      <c r="J82" s="73" t="str">
        <f>IF(J12="","",J12)</f>
        <v>14. 4. 2021</v>
      </c>
      <c r="K82" s="41"/>
      <c r="L82" s="13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37"/>
      <c r="J83" s="41"/>
      <c r="K83" s="41"/>
      <c r="L83" s="13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E15</f>
        <v>Město Varnsdorf</v>
      </c>
      <c r="G84" s="41"/>
      <c r="H84" s="41"/>
      <c r="I84" s="141" t="s">
        <v>31</v>
      </c>
      <c r="J84" s="37" t="str">
        <f>E21</f>
        <v>ProProjekt s.r.o.</v>
      </c>
      <c r="K84" s="41"/>
      <c r="L84" s="13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29</v>
      </c>
      <c r="D85" s="41"/>
      <c r="E85" s="41"/>
      <c r="F85" s="28" t="str">
        <f>IF(E18="","",E18)</f>
        <v>Vyplň údaj</v>
      </c>
      <c r="G85" s="41"/>
      <c r="H85" s="41"/>
      <c r="I85" s="141" t="s">
        <v>34</v>
      </c>
      <c r="J85" s="37" t="str">
        <f>E24</f>
        <v>Martin Rousek</v>
      </c>
      <c r="K85" s="41"/>
      <c r="L85" s="138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137"/>
      <c r="J86" s="41"/>
      <c r="K86" s="41"/>
      <c r="L86" s="138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91"/>
      <c r="B87" s="192"/>
      <c r="C87" s="193" t="s">
        <v>99</v>
      </c>
      <c r="D87" s="194" t="s">
        <v>57</v>
      </c>
      <c r="E87" s="194" t="s">
        <v>53</v>
      </c>
      <c r="F87" s="194" t="s">
        <v>54</v>
      </c>
      <c r="G87" s="194" t="s">
        <v>100</v>
      </c>
      <c r="H87" s="194" t="s">
        <v>101</v>
      </c>
      <c r="I87" s="195" t="s">
        <v>102</v>
      </c>
      <c r="J87" s="194" t="s">
        <v>91</v>
      </c>
      <c r="K87" s="196" t="s">
        <v>103</v>
      </c>
      <c r="L87" s="197"/>
      <c r="M87" s="93" t="s">
        <v>19</v>
      </c>
      <c r="N87" s="94" t="s">
        <v>42</v>
      </c>
      <c r="O87" s="94" t="s">
        <v>104</v>
      </c>
      <c r="P87" s="94" t="s">
        <v>105</v>
      </c>
      <c r="Q87" s="94" t="s">
        <v>106</v>
      </c>
      <c r="R87" s="94" t="s">
        <v>107</v>
      </c>
      <c r="S87" s="94" t="s">
        <v>108</v>
      </c>
      <c r="T87" s="95" t="s">
        <v>109</v>
      </c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</row>
    <row r="88" s="2" customFormat="1" ht="22.8" customHeight="1">
      <c r="A88" s="39"/>
      <c r="B88" s="40"/>
      <c r="C88" s="100" t="s">
        <v>110</v>
      </c>
      <c r="D88" s="41"/>
      <c r="E88" s="41"/>
      <c r="F88" s="41"/>
      <c r="G88" s="41"/>
      <c r="H88" s="41"/>
      <c r="I88" s="137"/>
      <c r="J88" s="198">
        <f>BK88</f>
        <v>0</v>
      </c>
      <c r="K88" s="41"/>
      <c r="L88" s="45"/>
      <c r="M88" s="96"/>
      <c r="N88" s="199"/>
      <c r="O88" s="97"/>
      <c r="P88" s="200">
        <f>P89</f>
        <v>0</v>
      </c>
      <c r="Q88" s="97"/>
      <c r="R88" s="200">
        <f>R89</f>
        <v>384.27278950000004</v>
      </c>
      <c r="S88" s="97"/>
      <c r="T88" s="201">
        <f>T89</f>
        <v>131.27700000000002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71</v>
      </c>
      <c r="AU88" s="18" t="s">
        <v>92</v>
      </c>
      <c r="BK88" s="202">
        <f>BK89</f>
        <v>0</v>
      </c>
    </row>
    <row r="89" s="12" customFormat="1" ht="25.92" customHeight="1">
      <c r="A89" s="12"/>
      <c r="B89" s="203"/>
      <c r="C89" s="204"/>
      <c r="D89" s="205" t="s">
        <v>71</v>
      </c>
      <c r="E89" s="206" t="s">
        <v>165</v>
      </c>
      <c r="F89" s="206" t="s">
        <v>166</v>
      </c>
      <c r="G89" s="204"/>
      <c r="H89" s="204"/>
      <c r="I89" s="207"/>
      <c r="J89" s="208">
        <f>BK89</f>
        <v>0</v>
      </c>
      <c r="K89" s="204"/>
      <c r="L89" s="209"/>
      <c r="M89" s="210"/>
      <c r="N89" s="211"/>
      <c r="O89" s="211"/>
      <c r="P89" s="212">
        <f>P90+P267+P277+P297+P453+P517+P603+P627</f>
        <v>0</v>
      </c>
      <c r="Q89" s="211"/>
      <c r="R89" s="212">
        <f>R90+R267+R277+R297+R453+R517+R603+R627</f>
        <v>384.27278950000004</v>
      </c>
      <c r="S89" s="211"/>
      <c r="T89" s="213">
        <f>T90+T267+T277+T297+T453+T517+T603+T627</f>
        <v>131.27700000000002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4" t="s">
        <v>80</v>
      </c>
      <c r="AT89" s="215" t="s">
        <v>71</v>
      </c>
      <c r="AU89" s="215" t="s">
        <v>72</v>
      </c>
      <c r="AY89" s="214" t="s">
        <v>114</v>
      </c>
      <c r="BK89" s="216">
        <f>BK90+BK267+BK277+BK297+BK453+BK517+BK603+BK627</f>
        <v>0</v>
      </c>
    </row>
    <row r="90" s="12" customFormat="1" ht="22.8" customHeight="1">
      <c r="A90" s="12"/>
      <c r="B90" s="203"/>
      <c r="C90" s="204"/>
      <c r="D90" s="205" t="s">
        <v>71</v>
      </c>
      <c r="E90" s="217" t="s">
        <v>80</v>
      </c>
      <c r="F90" s="217" t="s">
        <v>167</v>
      </c>
      <c r="G90" s="204"/>
      <c r="H90" s="204"/>
      <c r="I90" s="207"/>
      <c r="J90" s="218">
        <f>BK90</f>
        <v>0</v>
      </c>
      <c r="K90" s="204"/>
      <c r="L90" s="209"/>
      <c r="M90" s="210"/>
      <c r="N90" s="211"/>
      <c r="O90" s="211"/>
      <c r="P90" s="212">
        <f>SUM(P91:P266)</f>
        <v>0</v>
      </c>
      <c r="Q90" s="211"/>
      <c r="R90" s="212">
        <f>SUM(R91:R266)</f>
        <v>0</v>
      </c>
      <c r="S90" s="211"/>
      <c r="T90" s="213">
        <f>SUM(T91:T266)</f>
        <v>87.753000000000014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4" t="s">
        <v>80</v>
      </c>
      <c r="AT90" s="215" t="s">
        <v>71</v>
      </c>
      <c r="AU90" s="215" t="s">
        <v>80</v>
      </c>
      <c r="AY90" s="214" t="s">
        <v>114</v>
      </c>
      <c r="BK90" s="216">
        <f>SUM(BK91:BK266)</f>
        <v>0</v>
      </c>
    </row>
    <row r="91" s="2" customFormat="1" ht="33" customHeight="1">
      <c r="A91" s="39"/>
      <c r="B91" s="40"/>
      <c r="C91" s="219" t="s">
        <v>80</v>
      </c>
      <c r="D91" s="219" t="s">
        <v>117</v>
      </c>
      <c r="E91" s="220" t="s">
        <v>168</v>
      </c>
      <c r="F91" s="221" t="s">
        <v>169</v>
      </c>
      <c r="G91" s="222" t="s">
        <v>170</v>
      </c>
      <c r="H91" s="223">
        <v>33.200000000000003</v>
      </c>
      <c r="I91" s="224"/>
      <c r="J91" s="225">
        <f>ROUND(I91*H91,2)</f>
        <v>0</v>
      </c>
      <c r="K91" s="221" t="s">
        <v>171</v>
      </c>
      <c r="L91" s="45"/>
      <c r="M91" s="226" t="s">
        <v>19</v>
      </c>
      <c r="N91" s="227" t="s">
        <v>43</v>
      </c>
      <c r="O91" s="85"/>
      <c r="P91" s="228">
        <f>O91*H91</f>
        <v>0</v>
      </c>
      <c r="Q91" s="228">
        <v>0</v>
      </c>
      <c r="R91" s="228">
        <f>Q91*H91</f>
        <v>0</v>
      </c>
      <c r="S91" s="228">
        <v>0.26000000000000001</v>
      </c>
      <c r="T91" s="229">
        <f>S91*H91</f>
        <v>8.6320000000000014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30" t="s">
        <v>131</v>
      </c>
      <c r="AT91" s="230" t="s">
        <v>117</v>
      </c>
      <c r="AU91" s="230" t="s">
        <v>82</v>
      </c>
      <c r="AY91" s="18" t="s">
        <v>114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18" t="s">
        <v>80</v>
      </c>
      <c r="BK91" s="231">
        <f>ROUND(I91*H91,2)</f>
        <v>0</v>
      </c>
      <c r="BL91" s="18" t="s">
        <v>131</v>
      </c>
      <c r="BM91" s="230" t="s">
        <v>172</v>
      </c>
    </row>
    <row r="92" s="2" customFormat="1">
      <c r="A92" s="39"/>
      <c r="B92" s="40"/>
      <c r="C92" s="41"/>
      <c r="D92" s="237" t="s">
        <v>173</v>
      </c>
      <c r="E92" s="41"/>
      <c r="F92" s="238" t="s">
        <v>174</v>
      </c>
      <c r="G92" s="41"/>
      <c r="H92" s="41"/>
      <c r="I92" s="137"/>
      <c r="J92" s="41"/>
      <c r="K92" s="41"/>
      <c r="L92" s="45"/>
      <c r="M92" s="239"/>
      <c r="N92" s="24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173</v>
      </c>
      <c r="AU92" s="18" t="s">
        <v>82</v>
      </c>
    </row>
    <row r="93" s="13" customFormat="1">
      <c r="A93" s="13"/>
      <c r="B93" s="241"/>
      <c r="C93" s="242"/>
      <c r="D93" s="237" t="s">
        <v>175</v>
      </c>
      <c r="E93" s="243" t="s">
        <v>19</v>
      </c>
      <c r="F93" s="244" t="s">
        <v>176</v>
      </c>
      <c r="G93" s="242"/>
      <c r="H93" s="245">
        <v>12.5</v>
      </c>
      <c r="I93" s="246"/>
      <c r="J93" s="242"/>
      <c r="K93" s="242"/>
      <c r="L93" s="247"/>
      <c r="M93" s="248"/>
      <c r="N93" s="249"/>
      <c r="O93" s="249"/>
      <c r="P93" s="249"/>
      <c r="Q93" s="249"/>
      <c r="R93" s="249"/>
      <c r="S93" s="249"/>
      <c r="T93" s="250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51" t="s">
        <v>175</v>
      </c>
      <c r="AU93" s="251" t="s">
        <v>82</v>
      </c>
      <c r="AV93" s="13" t="s">
        <v>82</v>
      </c>
      <c r="AW93" s="13" t="s">
        <v>33</v>
      </c>
      <c r="AX93" s="13" t="s">
        <v>72</v>
      </c>
      <c r="AY93" s="251" t="s">
        <v>114</v>
      </c>
    </row>
    <row r="94" s="13" customFormat="1">
      <c r="A94" s="13"/>
      <c r="B94" s="241"/>
      <c r="C94" s="242"/>
      <c r="D94" s="237" t="s">
        <v>175</v>
      </c>
      <c r="E94" s="243" t="s">
        <v>19</v>
      </c>
      <c r="F94" s="244" t="s">
        <v>177</v>
      </c>
      <c r="G94" s="242"/>
      <c r="H94" s="245">
        <v>12</v>
      </c>
      <c r="I94" s="246"/>
      <c r="J94" s="242"/>
      <c r="K94" s="242"/>
      <c r="L94" s="247"/>
      <c r="M94" s="248"/>
      <c r="N94" s="249"/>
      <c r="O94" s="249"/>
      <c r="P94" s="249"/>
      <c r="Q94" s="249"/>
      <c r="R94" s="249"/>
      <c r="S94" s="249"/>
      <c r="T94" s="250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51" t="s">
        <v>175</v>
      </c>
      <c r="AU94" s="251" t="s">
        <v>82</v>
      </c>
      <c r="AV94" s="13" t="s">
        <v>82</v>
      </c>
      <c r="AW94" s="13" t="s">
        <v>33</v>
      </c>
      <c r="AX94" s="13" t="s">
        <v>72</v>
      </c>
      <c r="AY94" s="251" t="s">
        <v>114</v>
      </c>
    </row>
    <row r="95" s="13" customFormat="1">
      <c r="A95" s="13"/>
      <c r="B95" s="241"/>
      <c r="C95" s="242"/>
      <c r="D95" s="237" t="s">
        <v>175</v>
      </c>
      <c r="E95" s="243" t="s">
        <v>19</v>
      </c>
      <c r="F95" s="244" t="s">
        <v>178</v>
      </c>
      <c r="G95" s="242"/>
      <c r="H95" s="245">
        <v>7.5</v>
      </c>
      <c r="I95" s="246"/>
      <c r="J95" s="242"/>
      <c r="K95" s="242"/>
      <c r="L95" s="247"/>
      <c r="M95" s="248"/>
      <c r="N95" s="249"/>
      <c r="O95" s="249"/>
      <c r="P95" s="249"/>
      <c r="Q95" s="249"/>
      <c r="R95" s="249"/>
      <c r="S95" s="249"/>
      <c r="T95" s="25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51" t="s">
        <v>175</v>
      </c>
      <c r="AU95" s="251" t="s">
        <v>82</v>
      </c>
      <c r="AV95" s="13" t="s">
        <v>82</v>
      </c>
      <c r="AW95" s="13" t="s">
        <v>33</v>
      </c>
      <c r="AX95" s="13" t="s">
        <v>72</v>
      </c>
      <c r="AY95" s="251" t="s">
        <v>114</v>
      </c>
    </row>
    <row r="96" s="13" customFormat="1">
      <c r="A96" s="13"/>
      <c r="B96" s="241"/>
      <c r="C96" s="242"/>
      <c r="D96" s="237" t="s">
        <v>175</v>
      </c>
      <c r="E96" s="243" t="s">
        <v>19</v>
      </c>
      <c r="F96" s="244" t="s">
        <v>179</v>
      </c>
      <c r="G96" s="242"/>
      <c r="H96" s="245">
        <v>1.2</v>
      </c>
      <c r="I96" s="246"/>
      <c r="J96" s="242"/>
      <c r="K96" s="242"/>
      <c r="L96" s="247"/>
      <c r="M96" s="248"/>
      <c r="N96" s="249"/>
      <c r="O96" s="249"/>
      <c r="P96" s="249"/>
      <c r="Q96" s="249"/>
      <c r="R96" s="249"/>
      <c r="S96" s="249"/>
      <c r="T96" s="25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51" t="s">
        <v>175</v>
      </c>
      <c r="AU96" s="251" t="s">
        <v>82</v>
      </c>
      <c r="AV96" s="13" t="s">
        <v>82</v>
      </c>
      <c r="AW96" s="13" t="s">
        <v>33</v>
      </c>
      <c r="AX96" s="13" t="s">
        <v>72</v>
      </c>
      <c r="AY96" s="251" t="s">
        <v>114</v>
      </c>
    </row>
    <row r="97" s="14" customFormat="1">
      <c r="A97" s="14"/>
      <c r="B97" s="252"/>
      <c r="C97" s="253"/>
      <c r="D97" s="237" t="s">
        <v>175</v>
      </c>
      <c r="E97" s="254" t="s">
        <v>19</v>
      </c>
      <c r="F97" s="255" t="s">
        <v>180</v>
      </c>
      <c r="G97" s="253"/>
      <c r="H97" s="256">
        <v>33.200000000000003</v>
      </c>
      <c r="I97" s="257"/>
      <c r="J97" s="253"/>
      <c r="K97" s="253"/>
      <c r="L97" s="258"/>
      <c r="M97" s="259"/>
      <c r="N97" s="260"/>
      <c r="O97" s="260"/>
      <c r="P97" s="260"/>
      <c r="Q97" s="260"/>
      <c r="R97" s="260"/>
      <c r="S97" s="260"/>
      <c r="T97" s="261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62" t="s">
        <v>175</v>
      </c>
      <c r="AU97" s="262" t="s">
        <v>82</v>
      </c>
      <c r="AV97" s="14" t="s">
        <v>131</v>
      </c>
      <c r="AW97" s="14" t="s">
        <v>33</v>
      </c>
      <c r="AX97" s="14" t="s">
        <v>80</v>
      </c>
      <c r="AY97" s="262" t="s">
        <v>114</v>
      </c>
    </row>
    <row r="98" s="2" customFormat="1" ht="33" customHeight="1">
      <c r="A98" s="39"/>
      <c r="B98" s="40"/>
      <c r="C98" s="219" t="s">
        <v>82</v>
      </c>
      <c r="D98" s="219" t="s">
        <v>117</v>
      </c>
      <c r="E98" s="220" t="s">
        <v>181</v>
      </c>
      <c r="F98" s="221" t="s">
        <v>182</v>
      </c>
      <c r="G98" s="222" t="s">
        <v>170</v>
      </c>
      <c r="H98" s="223">
        <v>20.75</v>
      </c>
      <c r="I98" s="224"/>
      <c r="J98" s="225">
        <f>ROUND(I98*H98,2)</f>
        <v>0</v>
      </c>
      <c r="K98" s="221" t="s">
        <v>171</v>
      </c>
      <c r="L98" s="45"/>
      <c r="M98" s="226" t="s">
        <v>19</v>
      </c>
      <c r="N98" s="227" t="s">
        <v>43</v>
      </c>
      <c r="O98" s="85"/>
      <c r="P98" s="228">
        <f>O98*H98</f>
        <v>0</v>
      </c>
      <c r="Q98" s="228">
        <v>0</v>
      </c>
      <c r="R98" s="228">
        <f>Q98*H98</f>
        <v>0</v>
      </c>
      <c r="S98" s="228">
        <v>0.28999999999999998</v>
      </c>
      <c r="T98" s="229">
        <f>S98*H98</f>
        <v>6.0174999999999992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30" t="s">
        <v>131</v>
      </c>
      <c r="AT98" s="230" t="s">
        <v>117</v>
      </c>
      <c r="AU98" s="230" t="s">
        <v>82</v>
      </c>
      <c r="AY98" s="18" t="s">
        <v>114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18" t="s">
        <v>80</v>
      </c>
      <c r="BK98" s="231">
        <f>ROUND(I98*H98,2)</f>
        <v>0</v>
      </c>
      <c r="BL98" s="18" t="s">
        <v>131</v>
      </c>
      <c r="BM98" s="230" t="s">
        <v>183</v>
      </c>
    </row>
    <row r="99" s="2" customFormat="1">
      <c r="A99" s="39"/>
      <c r="B99" s="40"/>
      <c r="C99" s="41"/>
      <c r="D99" s="237" t="s">
        <v>173</v>
      </c>
      <c r="E99" s="41"/>
      <c r="F99" s="238" t="s">
        <v>184</v>
      </c>
      <c r="G99" s="41"/>
      <c r="H99" s="41"/>
      <c r="I99" s="137"/>
      <c r="J99" s="41"/>
      <c r="K99" s="41"/>
      <c r="L99" s="45"/>
      <c r="M99" s="239"/>
      <c r="N99" s="24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173</v>
      </c>
      <c r="AU99" s="18" t="s">
        <v>82</v>
      </c>
    </row>
    <row r="100" s="13" customFormat="1">
      <c r="A100" s="13"/>
      <c r="B100" s="241"/>
      <c r="C100" s="242"/>
      <c r="D100" s="237" t="s">
        <v>175</v>
      </c>
      <c r="E100" s="243" t="s">
        <v>19</v>
      </c>
      <c r="F100" s="244" t="s">
        <v>185</v>
      </c>
      <c r="G100" s="242"/>
      <c r="H100" s="245">
        <v>4.2000000000000002</v>
      </c>
      <c r="I100" s="246"/>
      <c r="J100" s="242"/>
      <c r="K100" s="242"/>
      <c r="L100" s="247"/>
      <c r="M100" s="248"/>
      <c r="N100" s="249"/>
      <c r="O100" s="249"/>
      <c r="P100" s="249"/>
      <c r="Q100" s="249"/>
      <c r="R100" s="249"/>
      <c r="S100" s="249"/>
      <c r="T100" s="25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51" t="s">
        <v>175</v>
      </c>
      <c r="AU100" s="251" t="s">
        <v>82</v>
      </c>
      <c r="AV100" s="13" t="s">
        <v>82</v>
      </c>
      <c r="AW100" s="13" t="s">
        <v>33</v>
      </c>
      <c r="AX100" s="13" t="s">
        <v>72</v>
      </c>
      <c r="AY100" s="251" t="s">
        <v>114</v>
      </c>
    </row>
    <row r="101" s="13" customFormat="1">
      <c r="A101" s="13"/>
      <c r="B101" s="241"/>
      <c r="C101" s="242"/>
      <c r="D101" s="237" t="s">
        <v>175</v>
      </c>
      <c r="E101" s="243" t="s">
        <v>19</v>
      </c>
      <c r="F101" s="244" t="s">
        <v>186</v>
      </c>
      <c r="G101" s="242"/>
      <c r="H101" s="245">
        <v>1.3500000000000001</v>
      </c>
      <c r="I101" s="246"/>
      <c r="J101" s="242"/>
      <c r="K101" s="242"/>
      <c r="L101" s="247"/>
      <c r="M101" s="248"/>
      <c r="N101" s="249"/>
      <c r="O101" s="249"/>
      <c r="P101" s="249"/>
      <c r="Q101" s="249"/>
      <c r="R101" s="249"/>
      <c r="S101" s="249"/>
      <c r="T101" s="25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51" t="s">
        <v>175</v>
      </c>
      <c r="AU101" s="251" t="s">
        <v>82</v>
      </c>
      <c r="AV101" s="13" t="s">
        <v>82</v>
      </c>
      <c r="AW101" s="13" t="s">
        <v>33</v>
      </c>
      <c r="AX101" s="13" t="s">
        <v>72</v>
      </c>
      <c r="AY101" s="251" t="s">
        <v>114</v>
      </c>
    </row>
    <row r="102" s="13" customFormat="1">
      <c r="A102" s="13"/>
      <c r="B102" s="241"/>
      <c r="C102" s="242"/>
      <c r="D102" s="237" t="s">
        <v>175</v>
      </c>
      <c r="E102" s="243" t="s">
        <v>19</v>
      </c>
      <c r="F102" s="244" t="s">
        <v>187</v>
      </c>
      <c r="G102" s="242"/>
      <c r="H102" s="245">
        <v>4</v>
      </c>
      <c r="I102" s="246"/>
      <c r="J102" s="242"/>
      <c r="K102" s="242"/>
      <c r="L102" s="247"/>
      <c r="M102" s="248"/>
      <c r="N102" s="249"/>
      <c r="O102" s="249"/>
      <c r="P102" s="249"/>
      <c r="Q102" s="249"/>
      <c r="R102" s="249"/>
      <c r="S102" s="249"/>
      <c r="T102" s="25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51" t="s">
        <v>175</v>
      </c>
      <c r="AU102" s="251" t="s">
        <v>82</v>
      </c>
      <c r="AV102" s="13" t="s">
        <v>82</v>
      </c>
      <c r="AW102" s="13" t="s">
        <v>33</v>
      </c>
      <c r="AX102" s="13" t="s">
        <v>72</v>
      </c>
      <c r="AY102" s="251" t="s">
        <v>114</v>
      </c>
    </row>
    <row r="103" s="13" customFormat="1">
      <c r="A103" s="13"/>
      <c r="B103" s="241"/>
      <c r="C103" s="242"/>
      <c r="D103" s="237" t="s">
        <v>175</v>
      </c>
      <c r="E103" s="243" t="s">
        <v>19</v>
      </c>
      <c r="F103" s="244" t="s">
        <v>188</v>
      </c>
      <c r="G103" s="242"/>
      <c r="H103" s="245">
        <v>7.4000000000000004</v>
      </c>
      <c r="I103" s="246"/>
      <c r="J103" s="242"/>
      <c r="K103" s="242"/>
      <c r="L103" s="247"/>
      <c r="M103" s="248"/>
      <c r="N103" s="249"/>
      <c r="O103" s="249"/>
      <c r="P103" s="249"/>
      <c r="Q103" s="249"/>
      <c r="R103" s="249"/>
      <c r="S103" s="249"/>
      <c r="T103" s="25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51" t="s">
        <v>175</v>
      </c>
      <c r="AU103" s="251" t="s">
        <v>82</v>
      </c>
      <c r="AV103" s="13" t="s">
        <v>82</v>
      </c>
      <c r="AW103" s="13" t="s">
        <v>33</v>
      </c>
      <c r="AX103" s="13" t="s">
        <v>72</v>
      </c>
      <c r="AY103" s="251" t="s">
        <v>114</v>
      </c>
    </row>
    <row r="104" s="13" customFormat="1">
      <c r="A104" s="13"/>
      <c r="B104" s="241"/>
      <c r="C104" s="242"/>
      <c r="D104" s="237" t="s">
        <v>175</v>
      </c>
      <c r="E104" s="243" t="s">
        <v>19</v>
      </c>
      <c r="F104" s="244" t="s">
        <v>189</v>
      </c>
      <c r="G104" s="242"/>
      <c r="H104" s="245">
        <v>2.6000000000000001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51" t="s">
        <v>175</v>
      </c>
      <c r="AU104" s="251" t="s">
        <v>82</v>
      </c>
      <c r="AV104" s="13" t="s">
        <v>82</v>
      </c>
      <c r="AW104" s="13" t="s">
        <v>33</v>
      </c>
      <c r="AX104" s="13" t="s">
        <v>72</v>
      </c>
      <c r="AY104" s="251" t="s">
        <v>114</v>
      </c>
    </row>
    <row r="105" s="13" customFormat="1">
      <c r="A105" s="13"/>
      <c r="B105" s="241"/>
      <c r="C105" s="242"/>
      <c r="D105" s="237" t="s">
        <v>175</v>
      </c>
      <c r="E105" s="243" t="s">
        <v>19</v>
      </c>
      <c r="F105" s="244" t="s">
        <v>190</v>
      </c>
      <c r="G105" s="242"/>
      <c r="H105" s="245">
        <v>1.2</v>
      </c>
      <c r="I105" s="246"/>
      <c r="J105" s="242"/>
      <c r="K105" s="242"/>
      <c r="L105" s="247"/>
      <c r="M105" s="248"/>
      <c r="N105" s="249"/>
      <c r="O105" s="249"/>
      <c r="P105" s="249"/>
      <c r="Q105" s="249"/>
      <c r="R105" s="249"/>
      <c r="S105" s="249"/>
      <c r="T105" s="25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51" t="s">
        <v>175</v>
      </c>
      <c r="AU105" s="251" t="s">
        <v>82</v>
      </c>
      <c r="AV105" s="13" t="s">
        <v>82</v>
      </c>
      <c r="AW105" s="13" t="s">
        <v>33</v>
      </c>
      <c r="AX105" s="13" t="s">
        <v>72</v>
      </c>
      <c r="AY105" s="251" t="s">
        <v>114</v>
      </c>
    </row>
    <row r="106" s="15" customFormat="1">
      <c r="A106" s="15"/>
      <c r="B106" s="263"/>
      <c r="C106" s="264"/>
      <c r="D106" s="237" t="s">
        <v>175</v>
      </c>
      <c r="E106" s="265" t="s">
        <v>19</v>
      </c>
      <c r="F106" s="266" t="s">
        <v>191</v>
      </c>
      <c r="G106" s="264"/>
      <c r="H106" s="267">
        <v>20.750000000000004</v>
      </c>
      <c r="I106" s="268"/>
      <c r="J106" s="264"/>
      <c r="K106" s="264"/>
      <c r="L106" s="269"/>
      <c r="M106" s="270"/>
      <c r="N106" s="271"/>
      <c r="O106" s="271"/>
      <c r="P106" s="271"/>
      <c r="Q106" s="271"/>
      <c r="R106" s="271"/>
      <c r="S106" s="271"/>
      <c r="T106" s="272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73" t="s">
        <v>175</v>
      </c>
      <c r="AU106" s="273" t="s">
        <v>82</v>
      </c>
      <c r="AV106" s="15" t="s">
        <v>127</v>
      </c>
      <c r="AW106" s="15" t="s">
        <v>33</v>
      </c>
      <c r="AX106" s="15" t="s">
        <v>72</v>
      </c>
      <c r="AY106" s="273" t="s">
        <v>114</v>
      </c>
    </row>
    <row r="107" s="14" customFormat="1">
      <c r="A107" s="14"/>
      <c r="B107" s="252"/>
      <c r="C107" s="253"/>
      <c r="D107" s="237" t="s">
        <v>175</v>
      </c>
      <c r="E107" s="254" t="s">
        <v>19</v>
      </c>
      <c r="F107" s="255" t="s">
        <v>180</v>
      </c>
      <c r="G107" s="253"/>
      <c r="H107" s="256">
        <v>20.750000000000004</v>
      </c>
      <c r="I107" s="257"/>
      <c r="J107" s="253"/>
      <c r="K107" s="253"/>
      <c r="L107" s="258"/>
      <c r="M107" s="259"/>
      <c r="N107" s="260"/>
      <c r="O107" s="260"/>
      <c r="P107" s="260"/>
      <c r="Q107" s="260"/>
      <c r="R107" s="260"/>
      <c r="S107" s="260"/>
      <c r="T107" s="26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2" t="s">
        <v>175</v>
      </c>
      <c r="AU107" s="262" t="s">
        <v>82</v>
      </c>
      <c r="AV107" s="14" t="s">
        <v>131</v>
      </c>
      <c r="AW107" s="14" t="s">
        <v>33</v>
      </c>
      <c r="AX107" s="14" t="s">
        <v>80</v>
      </c>
      <c r="AY107" s="262" t="s">
        <v>114</v>
      </c>
    </row>
    <row r="108" s="2" customFormat="1" ht="21.75" customHeight="1">
      <c r="A108" s="39"/>
      <c r="B108" s="40"/>
      <c r="C108" s="219" t="s">
        <v>127</v>
      </c>
      <c r="D108" s="219" t="s">
        <v>117</v>
      </c>
      <c r="E108" s="220" t="s">
        <v>192</v>
      </c>
      <c r="F108" s="221" t="s">
        <v>193</v>
      </c>
      <c r="G108" s="222" t="s">
        <v>170</v>
      </c>
      <c r="H108" s="223">
        <v>20.75</v>
      </c>
      <c r="I108" s="224"/>
      <c r="J108" s="225">
        <f>ROUND(I108*H108,2)</f>
        <v>0</v>
      </c>
      <c r="K108" s="221" t="s">
        <v>171</v>
      </c>
      <c r="L108" s="45"/>
      <c r="M108" s="226" t="s">
        <v>19</v>
      </c>
      <c r="N108" s="227" t="s">
        <v>43</v>
      </c>
      <c r="O108" s="85"/>
      <c r="P108" s="228">
        <f>O108*H108</f>
        <v>0</v>
      </c>
      <c r="Q108" s="228">
        <v>0</v>
      </c>
      <c r="R108" s="228">
        <f>Q108*H108</f>
        <v>0</v>
      </c>
      <c r="S108" s="228">
        <v>0.23999999999999999</v>
      </c>
      <c r="T108" s="229">
        <f>S108*H108</f>
        <v>4.9799999999999995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30" t="s">
        <v>131</v>
      </c>
      <c r="AT108" s="230" t="s">
        <v>117</v>
      </c>
      <c r="AU108" s="230" t="s">
        <v>82</v>
      </c>
      <c r="AY108" s="18" t="s">
        <v>114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18" t="s">
        <v>80</v>
      </c>
      <c r="BK108" s="231">
        <f>ROUND(I108*H108,2)</f>
        <v>0</v>
      </c>
      <c r="BL108" s="18" t="s">
        <v>131</v>
      </c>
      <c r="BM108" s="230" t="s">
        <v>194</v>
      </c>
    </row>
    <row r="109" s="2" customFormat="1">
      <c r="A109" s="39"/>
      <c r="B109" s="40"/>
      <c r="C109" s="41"/>
      <c r="D109" s="237" t="s">
        <v>173</v>
      </c>
      <c r="E109" s="41"/>
      <c r="F109" s="238" t="s">
        <v>184</v>
      </c>
      <c r="G109" s="41"/>
      <c r="H109" s="41"/>
      <c r="I109" s="137"/>
      <c r="J109" s="41"/>
      <c r="K109" s="41"/>
      <c r="L109" s="45"/>
      <c r="M109" s="239"/>
      <c r="N109" s="24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173</v>
      </c>
      <c r="AU109" s="18" t="s">
        <v>82</v>
      </c>
    </row>
    <row r="110" s="13" customFormat="1">
      <c r="A110" s="13"/>
      <c r="B110" s="241"/>
      <c r="C110" s="242"/>
      <c r="D110" s="237" t="s">
        <v>175</v>
      </c>
      <c r="E110" s="243" t="s">
        <v>19</v>
      </c>
      <c r="F110" s="244" t="s">
        <v>185</v>
      </c>
      <c r="G110" s="242"/>
      <c r="H110" s="245">
        <v>4.2000000000000002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51" t="s">
        <v>175</v>
      </c>
      <c r="AU110" s="251" t="s">
        <v>82</v>
      </c>
      <c r="AV110" s="13" t="s">
        <v>82</v>
      </c>
      <c r="AW110" s="13" t="s">
        <v>33</v>
      </c>
      <c r="AX110" s="13" t="s">
        <v>72</v>
      </c>
      <c r="AY110" s="251" t="s">
        <v>114</v>
      </c>
    </row>
    <row r="111" s="13" customFormat="1">
      <c r="A111" s="13"/>
      <c r="B111" s="241"/>
      <c r="C111" s="242"/>
      <c r="D111" s="237" t="s">
        <v>175</v>
      </c>
      <c r="E111" s="243" t="s">
        <v>19</v>
      </c>
      <c r="F111" s="244" t="s">
        <v>186</v>
      </c>
      <c r="G111" s="242"/>
      <c r="H111" s="245">
        <v>1.3500000000000001</v>
      </c>
      <c r="I111" s="246"/>
      <c r="J111" s="242"/>
      <c r="K111" s="242"/>
      <c r="L111" s="247"/>
      <c r="M111" s="248"/>
      <c r="N111" s="249"/>
      <c r="O111" s="249"/>
      <c r="P111" s="249"/>
      <c r="Q111" s="249"/>
      <c r="R111" s="249"/>
      <c r="S111" s="249"/>
      <c r="T111" s="25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51" t="s">
        <v>175</v>
      </c>
      <c r="AU111" s="251" t="s">
        <v>82</v>
      </c>
      <c r="AV111" s="13" t="s">
        <v>82</v>
      </c>
      <c r="AW111" s="13" t="s">
        <v>33</v>
      </c>
      <c r="AX111" s="13" t="s">
        <v>72</v>
      </c>
      <c r="AY111" s="251" t="s">
        <v>114</v>
      </c>
    </row>
    <row r="112" s="13" customFormat="1">
      <c r="A112" s="13"/>
      <c r="B112" s="241"/>
      <c r="C112" s="242"/>
      <c r="D112" s="237" t="s">
        <v>175</v>
      </c>
      <c r="E112" s="243" t="s">
        <v>19</v>
      </c>
      <c r="F112" s="244" t="s">
        <v>187</v>
      </c>
      <c r="G112" s="242"/>
      <c r="H112" s="245">
        <v>4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51" t="s">
        <v>175</v>
      </c>
      <c r="AU112" s="251" t="s">
        <v>82</v>
      </c>
      <c r="AV112" s="13" t="s">
        <v>82</v>
      </c>
      <c r="AW112" s="13" t="s">
        <v>33</v>
      </c>
      <c r="AX112" s="13" t="s">
        <v>72</v>
      </c>
      <c r="AY112" s="251" t="s">
        <v>114</v>
      </c>
    </row>
    <row r="113" s="13" customFormat="1">
      <c r="A113" s="13"/>
      <c r="B113" s="241"/>
      <c r="C113" s="242"/>
      <c r="D113" s="237" t="s">
        <v>175</v>
      </c>
      <c r="E113" s="243" t="s">
        <v>19</v>
      </c>
      <c r="F113" s="244" t="s">
        <v>188</v>
      </c>
      <c r="G113" s="242"/>
      <c r="H113" s="245">
        <v>7.4000000000000004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51" t="s">
        <v>175</v>
      </c>
      <c r="AU113" s="251" t="s">
        <v>82</v>
      </c>
      <c r="AV113" s="13" t="s">
        <v>82</v>
      </c>
      <c r="AW113" s="13" t="s">
        <v>33</v>
      </c>
      <c r="AX113" s="13" t="s">
        <v>72</v>
      </c>
      <c r="AY113" s="251" t="s">
        <v>114</v>
      </c>
    </row>
    <row r="114" s="13" customFormat="1">
      <c r="A114" s="13"/>
      <c r="B114" s="241"/>
      <c r="C114" s="242"/>
      <c r="D114" s="237" t="s">
        <v>175</v>
      </c>
      <c r="E114" s="243" t="s">
        <v>19</v>
      </c>
      <c r="F114" s="244" t="s">
        <v>189</v>
      </c>
      <c r="G114" s="242"/>
      <c r="H114" s="245">
        <v>2.6000000000000001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51" t="s">
        <v>175</v>
      </c>
      <c r="AU114" s="251" t="s">
        <v>82</v>
      </c>
      <c r="AV114" s="13" t="s">
        <v>82</v>
      </c>
      <c r="AW114" s="13" t="s">
        <v>33</v>
      </c>
      <c r="AX114" s="13" t="s">
        <v>72</v>
      </c>
      <c r="AY114" s="251" t="s">
        <v>114</v>
      </c>
    </row>
    <row r="115" s="13" customFormat="1">
      <c r="A115" s="13"/>
      <c r="B115" s="241"/>
      <c r="C115" s="242"/>
      <c r="D115" s="237" t="s">
        <v>175</v>
      </c>
      <c r="E115" s="243" t="s">
        <v>19</v>
      </c>
      <c r="F115" s="244" t="s">
        <v>190</v>
      </c>
      <c r="G115" s="242"/>
      <c r="H115" s="245">
        <v>1.2</v>
      </c>
      <c r="I115" s="246"/>
      <c r="J115" s="242"/>
      <c r="K115" s="242"/>
      <c r="L115" s="247"/>
      <c r="M115" s="248"/>
      <c r="N115" s="249"/>
      <c r="O115" s="249"/>
      <c r="P115" s="249"/>
      <c r="Q115" s="249"/>
      <c r="R115" s="249"/>
      <c r="S115" s="249"/>
      <c r="T115" s="25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51" t="s">
        <v>175</v>
      </c>
      <c r="AU115" s="251" t="s">
        <v>82</v>
      </c>
      <c r="AV115" s="13" t="s">
        <v>82</v>
      </c>
      <c r="AW115" s="13" t="s">
        <v>33</v>
      </c>
      <c r="AX115" s="13" t="s">
        <v>72</v>
      </c>
      <c r="AY115" s="251" t="s">
        <v>114</v>
      </c>
    </row>
    <row r="116" s="15" customFormat="1">
      <c r="A116" s="15"/>
      <c r="B116" s="263"/>
      <c r="C116" s="264"/>
      <c r="D116" s="237" t="s">
        <v>175</v>
      </c>
      <c r="E116" s="265" t="s">
        <v>19</v>
      </c>
      <c r="F116" s="266" t="s">
        <v>191</v>
      </c>
      <c r="G116" s="264"/>
      <c r="H116" s="267">
        <v>20.750000000000004</v>
      </c>
      <c r="I116" s="268"/>
      <c r="J116" s="264"/>
      <c r="K116" s="264"/>
      <c r="L116" s="269"/>
      <c r="M116" s="270"/>
      <c r="N116" s="271"/>
      <c r="O116" s="271"/>
      <c r="P116" s="271"/>
      <c r="Q116" s="271"/>
      <c r="R116" s="271"/>
      <c r="S116" s="271"/>
      <c r="T116" s="272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73" t="s">
        <v>175</v>
      </c>
      <c r="AU116" s="273" t="s">
        <v>82</v>
      </c>
      <c r="AV116" s="15" t="s">
        <v>127</v>
      </c>
      <c r="AW116" s="15" t="s">
        <v>33</v>
      </c>
      <c r="AX116" s="15" t="s">
        <v>72</v>
      </c>
      <c r="AY116" s="273" t="s">
        <v>114</v>
      </c>
    </row>
    <row r="117" s="14" customFormat="1">
      <c r="A117" s="14"/>
      <c r="B117" s="252"/>
      <c r="C117" s="253"/>
      <c r="D117" s="237" t="s">
        <v>175</v>
      </c>
      <c r="E117" s="254" t="s">
        <v>19</v>
      </c>
      <c r="F117" s="255" t="s">
        <v>180</v>
      </c>
      <c r="G117" s="253"/>
      <c r="H117" s="256">
        <v>20.750000000000004</v>
      </c>
      <c r="I117" s="257"/>
      <c r="J117" s="253"/>
      <c r="K117" s="253"/>
      <c r="L117" s="258"/>
      <c r="M117" s="259"/>
      <c r="N117" s="260"/>
      <c r="O117" s="260"/>
      <c r="P117" s="260"/>
      <c r="Q117" s="260"/>
      <c r="R117" s="260"/>
      <c r="S117" s="260"/>
      <c r="T117" s="261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62" t="s">
        <v>175</v>
      </c>
      <c r="AU117" s="262" t="s">
        <v>82</v>
      </c>
      <c r="AV117" s="14" t="s">
        <v>131</v>
      </c>
      <c r="AW117" s="14" t="s">
        <v>33</v>
      </c>
      <c r="AX117" s="14" t="s">
        <v>80</v>
      </c>
      <c r="AY117" s="262" t="s">
        <v>114</v>
      </c>
    </row>
    <row r="118" s="2" customFormat="1" ht="21.75" customHeight="1">
      <c r="A118" s="39"/>
      <c r="B118" s="40"/>
      <c r="C118" s="219" t="s">
        <v>131</v>
      </c>
      <c r="D118" s="219" t="s">
        <v>117</v>
      </c>
      <c r="E118" s="220" t="s">
        <v>195</v>
      </c>
      <c r="F118" s="221" t="s">
        <v>196</v>
      </c>
      <c r="G118" s="222" t="s">
        <v>170</v>
      </c>
      <c r="H118" s="223">
        <v>20.75</v>
      </c>
      <c r="I118" s="224"/>
      <c r="J118" s="225">
        <f>ROUND(I118*H118,2)</f>
        <v>0</v>
      </c>
      <c r="K118" s="221" t="s">
        <v>171</v>
      </c>
      <c r="L118" s="45"/>
      <c r="M118" s="226" t="s">
        <v>19</v>
      </c>
      <c r="N118" s="227" t="s">
        <v>43</v>
      </c>
      <c r="O118" s="85"/>
      <c r="P118" s="228">
        <f>O118*H118</f>
        <v>0</v>
      </c>
      <c r="Q118" s="228">
        <v>0</v>
      </c>
      <c r="R118" s="228">
        <f>Q118*H118</f>
        <v>0</v>
      </c>
      <c r="S118" s="228">
        <v>0.22</v>
      </c>
      <c r="T118" s="229">
        <f>S118*H118</f>
        <v>4.5650000000000004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30" t="s">
        <v>131</v>
      </c>
      <c r="AT118" s="230" t="s">
        <v>117</v>
      </c>
      <c r="AU118" s="230" t="s">
        <v>82</v>
      </c>
      <c r="AY118" s="18" t="s">
        <v>114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18" t="s">
        <v>80</v>
      </c>
      <c r="BK118" s="231">
        <f>ROUND(I118*H118,2)</f>
        <v>0</v>
      </c>
      <c r="BL118" s="18" t="s">
        <v>131</v>
      </c>
      <c r="BM118" s="230" t="s">
        <v>197</v>
      </c>
    </row>
    <row r="119" s="2" customFormat="1">
      <c r="A119" s="39"/>
      <c r="B119" s="40"/>
      <c r="C119" s="41"/>
      <c r="D119" s="237" t="s">
        <v>173</v>
      </c>
      <c r="E119" s="41"/>
      <c r="F119" s="238" t="s">
        <v>184</v>
      </c>
      <c r="G119" s="41"/>
      <c r="H119" s="41"/>
      <c r="I119" s="137"/>
      <c r="J119" s="41"/>
      <c r="K119" s="41"/>
      <c r="L119" s="45"/>
      <c r="M119" s="239"/>
      <c r="N119" s="24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173</v>
      </c>
      <c r="AU119" s="18" t="s">
        <v>82</v>
      </c>
    </row>
    <row r="120" s="13" customFormat="1">
      <c r="A120" s="13"/>
      <c r="B120" s="241"/>
      <c r="C120" s="242"/>
      <c r="D120" s="237" t="s">
        <v>175</v>
      </c>
      <c r="E120" s="243" t="s">
        <v>19</v>
      </c>
      <c r="F120" s="244" t="s">
        <v>185</v>
      </c>
      <c r="G120" s="242"/>
      <c r="H120" s="245">
        <v>4.2000000000000002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51" t="s">
        <v>175</v>
      </c>
      <c r="AU120" s="251" t="s">
        <v>82</v>
      </c>
      <c r="AV120" s="13" t="s">
        <v>82</v>
      </c>
      <c r="AW120" s="13" t="s">
        <v>33</v>
      </c>
      <c r="AX120" s="13" t="s">
        <v>72</v>
      </c>
      <c r="AY120" s="251" t="s">
        <v>114</v>
      </c>
    </row>
    <row r="121" s="13" customFormat="1">
      <c r="A121" s="13"/>
      <c r="B121" s="241"/>
      <c r="C121" s="242"/>
      <c r="D121" s="237" t="s">
        <v>175</v>
      </c>
      <c r="E121" s="243" t="s">
        <v>19</v>
      </c>
      <c r="F121" s="244" t="s">
        <v>186</v>
      </c>
      <c r="G121" s="242"/>
      <c r="H121" s="245">
        <v>1.3500000000000001</v>
      </c>
      <c r="I121" s="246"/>
      <c r="J121" s="242"/>
      <c r="K121" s="242"/>
      <c r="L121" s="247"/>
      <c r="M121" s="248"/>
      <c r="N121" s="249"/>
      <c r="O121" s="249"/>
      <c r="P121" s="249"/>
      <c r="Q121" s="249"/>
      <c r="R121" s="249"/>
      <c r="S121" s="249"/>
      <c r="T121" s="25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51" t="s">
        <v>175</v>
      </c>
      <c r="AU121" s="251" t="s">
        <v>82</v>
      </c>
      <c r="AV121" s="13" t="s">
        <v>82</v>
      </c>
      <c r="AW121" s="13" t="s">
        <v>33</v>
      </c>
      <c r="AX121" s="13" t="s">
        <v>72</v>
      </c>
      <c r="AY121" s="251" t="s">
        <v>114</v>
      </c>
    </row>
    <row r="122" s="13" customFormat="1">
      <c r="A122" s="13"/>
      <c r="B122" s="241"/>
      <c r="C122" s="242"/>
      <c r="D122" s="237" t="s">
        <v>175</v>
      </c>
      <c r="E122" s="243" t="s">
        <v>19</v>
      </c>
      <c r="F122" s="244" t="s">
        <v>187</v>
      </c>
      <c r="G122" s="242"/>
      <c r="H122" s="245">
        <v>4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1" t="s">
        <v>175</v>
      </c>
      <c r="AU122" s="251" t="s">
        <v>82</v>
      </c>
      <c r="AV122" s="13" t="s">
        <v>82</v>
      </c>
      <c r="AW122" s="13" t="s">
        <v>33</v>
      </c>
      <c r="AX122" s="13" t="s">
        <v>72</v>
      </c>
      <c r="AY122" s="251" t="s">
        <v>114</v>
      </c>
    </row>
    <row r="123" s="13" customFormat="1">
      <c r="A123" s="13"/>
      <c r="B123" s="241"/>
      <c r="C123" s="242"/>
      <c r="D123" s="237" t="s">
        <v>175</v>
      </c>
      <c r="E123" s="243" t="s">
        <v>19</v>
      </c>
      <c r="F123" s="244" t="s">
        <v>188</v>
      </c>
      <c r="G123" s="242"/>
      <c r="H123" s="245">
        <v>7.4000000000000004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1" t="s">
        <v>175</v>
      </c>
      <c r="AU123" s="251" t="s">
        <v>82</v>
      </c>
      <c r="AV123" s="13" t="s">
        <v>82</v>
      </c>
      <c r="AW123" s="13" t="s">
        <v>33</v>
      </c>
      <c r="AX123" s="13" t="s">
        <v>72</v>
      </c>
      <c r="AY123" s="251" t="s">
        <v>114</v>
      </c>
    </row>
    <row r="124" s="13" customFormat="1">
      <c r="A124" s="13"/>
      <c r="B124" s="241"/>
      <c r="C124" s="242"/>
      <c r="D124" s="237" t="s">
        <v>175</v>
      </c>
      <c r="E124" s="243" t="s">
        <v>19</v>
      </c>
      <c r="F124" s="244" t="s">
        <v>189</v>
      </c>
      <c r="G124" s="242"/>
      <c r="H124" s="245">
        <v>2.6000000000000001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1" t="s">
        <v>175</v>
      </c>
      <c r="AU124" s="251" t="s">
        <v>82</v>
      </c>
      <c r="AV124" s="13" t="s">
        <v>82</v>
      </c>
      <c r="AW124" s="13" t="s">
        <v>33</v>
      </c>
      <c r="AX124" s="13" t="s">
        <v>72</v>
      </c>
      <c r="AY124" s="251" t="s">
        <v>114</v>
      </c>
    </row>
    <row r="125" s="13" customFormat="1">
      <c r="A125" s="13"/>
      <c r="B125" s="241"/>
      <c r="C125" s="242"/>
      <c r="D125" s="237" t="s">
        <v>175</v>
      </c>
      <c r="E125" s="243" t="s">
        <v>19</v>
      </c>
      <c r="F125" s="244" t="s">
        <v>190</v>
      </c>
      <c r="G125" s="242"/>
      <c r="H125" s="245">
        <v>1.2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1" t="s">
        <v>175</v>
      </c>
      <c r="AU125" s="251" t="s">
        <v>82</v>
      </c>
      <c r="AV125" s="13" t="s">
        <v>82</v>
      </c>
      <c r="AW125" s="13" t="s">
        <v>33</v>
      </c>
      <c r="AX125" s="13" t="s">
        <v>72</v>
      </c>
      <c r="AY125" s="251" t="s">
        <v>114</v>
      </c>
    </row>
    <row r="126" s="15" customFormat="1">
      <c r="A126" s="15"/>
      <c r="B126" s="263"/>
      <c r="C126" s="264"/>
      <c r="D126" s="237" t="s">
        <v>175</v>
      </c>
      <c r="E126" s="265" t="s">
        <v>19</v>
      </c>
      <c r="F126" s="266" t="s">
        <v>191</v>
      </c>
      <c r="G126" s="264"/>
      <c r="H126" s="267">
        <v>20.750000000000004</v>
      </c>
      <c r="I126" s="268"/>
      <c r="J126" s="264"/>
      <c r="K126" s="264"/>
      <c r="L126" s="269"/>
      <c r="M126" s="270"/>
      <c r="N126" s="271"/>
      <c r="O126" s="271"/>
      <c r="P126" s="271"/>
      <c r="Q126" s="271"/>
      <c r="R126" s="271"/>
      <c r="S126" s="271"/>
      <c r="T126" s="272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73" t="s">
        <v>175</v>
      </c>
      <c r="AU126" s="273" t="s">
        <v>82</v>
      </c>
      <c r="AV126" s="15" t="s">
        <v>127</v>
      </c>
      <c r="AW126" s="15" t="s">
        <v>33</v>
      </c>
      <c r="AX126" s="15" t="s">
        <v>72</v>
      </c>
      <c r="AY126" s="273" t="s">
        <v>114</v>
      </c>
    </row>
    <row r="127" s="14" customFormat="1">
      <c r="A127" s="14"/>
      <c r="B127" s="252"/>
      <c r="C127" s="253"/>
      <c r="D127" s="237" t="s">
        <v>175</v>
      </c>
      <c r="E127" s="254" t="s">
        <v>19</v>
      </c>
      <c r="F127" s="255" t="s">
        <v>180</v>
      </c>
      <c r="G127" s="253"/>
      <c r="H127" s="256">
        <v>20.750000000000004</v>
      </c>
      <c r="I127" s="257"/>
      <c r="J127" s="253"/>
      <c r="K127" s="253"/>
      <c r="L127" s="258"/>
      <c r="M127" s="259"/>
      <c r="N127" s="260"/>
      <c r="O127" s="260"/>
      <c r="P127" s="260"/>
      <c r="Q127" s="260"/>
      <c r="R127" s="260"/>
      <c r="S127" s="260"/>
      <c r="T127" s="26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2" t="s">
        <v>175</v>
      </c>
      <c r="AU127" s="262" t="s">
        <v>82</v>
      </c>
      <c r="AV127" s="14" t="s">
        <v>131</v>
      </c>
      <c r="AW127" s="14" t="s">
        <v>33</v>
      </c>
      <c r="AX127" s="14" t="s">
        <v>80</v>
      </c>
      <c r="AY127" s="262" t="s">
        <v>114</v>
      </c>
    </row>
    <row r="128" s="2" customFormat="1" ht="21.75" customHeight="1">
      <c r="A128" s="39"/>
      <c r="B128" s="40"/>
      <c r="C128" s="219" t="s">
        <v>113</v>
      </c>
      <c r="D128" s="219" t="s">
        <v>117</v>
      </c>
      <c r="E128" s="220" t="s">
        <v>198</v>
      </c>
      <c r="F128" s="221" t="s">
        <v>199</v>
      </c>
      <c r="G128" s="222" t="s">
        <v>170</v>
      </c>
      <c r="H128" s="223">
        <v>33.200000000000003</v>
      </c>
      <c r="I128" s="224"/>
      <c r="J128" s="225">
        <f>ROUND(I128*H128,2)</f>
        <v>0</v>
      </c>
      <c r="K128" s="221" t="s">
        <v>171</v>
      </c>
      <c r="L128" s="45"/>
      <c r="M128" s="226" t="s">
        <v>19</v>
      </c>
      <c r="N128" s="227" t="s">
        <v>43</v>
      </c>
      <c r="O128" s="85"/>
      <c r="P128" s="228">
        <f>O128*H128</f>
        <v>0</v>
      </c>
      <c r="Q128" s="228">
        <v>0</v>
      </c>
      <c r="R128" s="228">
        <f>Q128*H128</f>
        <v>0</v>
      </c>
      <c r="S128" s="228">
        <v>0.28999999999999998</v>
      </c>
      <c r="T128" s="229">
        <f>S128*H128</f>
        <v>9.6280000000000001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131</v>
      </c>
      <c r="AT128" s="230" t="s">
        <v>117</v>
      </c>
      <c r="AU128" s="230" t="s">
        <v>82</v>
      </c>
      <c r="AY128" s="18" t="s">
        <v>114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80</v>
      </c>
      <c r="BK128" s="231">
        <f>ROUND(I128*H128,2)</f>
        <v>0</v>
      </c>
      <c r="BL128" s="18" t="s">
        <v>131</v>
      </c>
      <c r="BM128" s="230" t="s">
        <v>200</v>
      </c>
    </row>
    <row r="129" s="2" customFormat="1">
      <c r="A129" s="39"/>
      <c r="B129" s="40"/>
      <c r="C129" s="41"/>
      <c r="D129" s="237" t="s">
        <v>173</v>
      </c>
      <c r="E129" s="41"/>
      <c r="F129" s="238" t="s">
        <v>201</v>
      </c>
      <c r="G129" s="41"/>
      <c r="H129" s="41"/>
      <c r="I129" s="137"/>
      <c r="J129" s="41"/>
      <c r="K129" s="41"/>
      <c r="L129" s="45"/>
      <c r="M129" s="239"/>
      <c r="N129" s="24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173</v>
      </c>
      <c r="AU129" s="18" t="s">
        <v>82</v>
      </c>
    </row>
    <row r="130" s="13" customFormat="1">
      <c r="A130" s="13"/>
      <c r="B130" s="241"/>
      <c r="C130" s="242"/>
      <c r="D130" s="237" t="s">
        <v>175</v>
      </c>
      <c r="E130" s="243" t="s">
        <v>19</v>
      </c>
      <c r="F130" s="244" t="s">
        <v>176</v>
      </c>
      <c r="G130" s="242"/>
      <c r="H130" s="245">
        <v>12.5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1" t="s">
        <v>175</v>
      </c>
      <c r="AU130" s="251" t="s">
        <v>82</v>
      </c>
      <c r="AV130" s="13" t="s">
        <v>82</v>
      </c>
      <c r="AW130" s="13" t="s">
        <v>33</v>
      </c>
      <c r="AX130" s="13" t="s">
        <v>72</v>
      </c>
      <c r="AY130" s="251" t="s">
        <v>114</v>
      </c>
    </row>
    <row r="131" s="13" customFormat="1">
      <c r="A131" s="13"/>
      <c r="B131" s="241"/>
      <c r="C131" s="242"/>
      <c r="D131" s="237" t="s">
        <v>175</v>
      </c>
      <c r="E131" s="243" t="s">
        <v>19</v>
      </c>
      <c r="F131" s="244" t="s">
        <v>177</v>
      </c>
      <c r="G131" s="242"/>
      <c r="H131" s="245">
        <v>12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1" t="s">
        <v>175</v>
      </c>
      <c r="AU131" s="251" t="s">
        <v>82</v>
      </c>
      <c r="AV131" s="13" t="s">
        <v>82</v>
      </c>
      <c r="AW131" s="13" t="s">
        <v>33</v>
      </c>
      <c r="AX131" s="13" t="s">
        <v>72</v>
      </c>
      <c r="AY131" s="251" t="s">
        <v>114</v>
      </c>
    </row>
    <row r="132" s="13" customFormat="1">
      <c r="A132" s="13"/>
      <c r="B132" s="241"/>
      <c r="C132" s="242"/>
      <c r="D132" s="237" t="s">
        <v>175</v>
      </c>
      <c r="E132" s="243" t="s">
        <v>19</v>
      </c>
      <c r="F132" s="244" t="s">
        <v>178</v>
      </c>
      <c r="G132" s="242"/>
      <c r="H132" s="245">
        <v>7.5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175</v>
      </c>
      <c r="AU132" s="251" t="s">
        <v>82</v>
      </c>
      <c r="AV132" s="13" t="s">
        <v>82</v>
      </c>
      <c r="AW132" s="13" t="s">
        <v>33</v>
      </c>
      <c r="AX132" s="13" t="s">
        <v>72</v>
      </c>
      <c r="AY132" s="251" t="s">
        <v>114</v>
      </c>
    </row>
    <row r="133" s="13" customFormat="1">
      <c r="A133" s="13"/>
      <c r="B133" s="241"/>
      <c r="C133" s="242"/>
      <c r="D133" s="237" t="s">
        <v>175</v>
      </c>
      <c r="E133" s="243" t="s">
        <v>19</v>
      </c>
      <c r="F133" s="244" t="s">
        <v>202</v>
      </c>
      <c r="G133" s="242"/>
      <c r="H133" s="245">
        <v>1.2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175</v>
      </c>
      <c r="AU133" s="251" t="s">
        <v>82</v>
      </c>
      <c r="AV133" s="13" t="s">
        <v>82</v>
      </c>
      <c r="AW133" s="13" t="s">
        <v>33</v>
      </c>
      <c r="AX133" s="13" t="s">
        <v>72</v>
      </c>
      <c r="AY133" s="251" t="s">
        <v>114</v>
      </c>
    </row>
    <row r="134" s="14" customFormat="1">
      <c r="A134" s="14"/>
      <c r="B134" s="252"/>
      <c r="C134" s="253"/>
      <c r="D134" s="237" t="s">
        <v>175</v>
      </c>
      <c r="E134" s="254" t="s">
        <v>19</v>
      </c>
      <c r="F134" s="255" t="s">
        <v>180</v>
      </c>
      <c r="G134" s="253"/>
      <c r="H134" s="256">
        <v>33.200000000000003</v>
      </c>
      <c r="I134" s="257"/>
      <c r="J134" s="253"/>
      <c r="K134" s="253"/>
      <c r="L134" s="258"/>
      <c r="M134" s="259"/>
      <c r="N134" s="260"/>
      <c r="O134" s="260"/>
      <c r="P134" s="260"/>
      <c r="Q134" s="260"/>
      <c r="R134" s="260"/>
      <c r="S134" s="260"/>
      <c r="T134" s="26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2" t="s">
        <v>175</v>
      </c>
      <c r="AU134" s="262" t="s">
        <v>82</v>
      </c>
      <c r="AV134" s="14" t="s">
        <v>131</v>
      </c>
      <c r="AW134" s="14" t="s">
        <v>33</v>
      </c>
      <c r="AX134" s="14" t="s">
        <v>80</v>
      </c>
      <c r="AY134" s="262" t="s">
        <v>114</v>
      </c>
    </row>
    <row r="135" s="2" customFormat="1" ht="21.75" customHeight="1">
      <c r="A135" s="39"/>
      <c r="B135" s="40"/>
      <c r="C135" s="219" t="s">
        <v>141</v>
      </c>
      <c r="D135" s="219" t="s">
        <v>117</v>
      </c>
      <c r="E135" s="220" t="s">
        <v>203</v>
      </c>
      <c r="F135" s="221" t="s">
        <v>204</v>
      </c>
      <c r="G135" s="222" t="s">
        <v>170</v>
      </c>
      <c r="H135" s="223">
        <v>78.299999999999997</v>
      </c>
      <c r="I135" s="224"/>
      <c r="J135" s="225">
        <f>ROUND(I135*H135,2)</f>
        <v>0</v>
      </c>
      <c r="K135" s="221" t="s">
        <v>171</v>
      </c>
      <c r="L135" s="45"/>
      <c r="M135" s="226" t="s">
        <v>19</v>
      </c>
      <c r="N135" s="227" t="s">
        <v>43</v>
      </c>
      <c r="O135" s="85"/>
      <c r="P135" s="228">
        <f>O135*H135</f>
        <v>0</v>
      </c>
      <c r="Q135" s="228">
        <v>0</v>
      </c>
      <c r="R135" s="228">
        <f>Q135*H135</f>
        <v>0</v>
      </c>
      <c r="S135" s="228">
        <v>0.23999999999999999</v>
      </c>
      <c r="T135" s="229">
        <f>S135*H135</f>
        <v>18.791999999999998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131</v>
      </c>
      <c r="AT135" s="230" t="s">
        <v>117</v>
      </c>
      <c r="AU135" s="230" t="s">
        <v>82</v>
      </c>
      <c r="AY135" s="18" t="s">
        <v>114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80</v>
      </c>
      <c r="BK135" s="231">
        <f>ROUND(I135*H135,2)</f>
        <v>0</v>
      </c>
      <c r="BL135" s="18" t="s">
        <v>131</v>
      </c>
      <c r="BM135" s="230" t="s">
        <v>205</v>
      </c>
    </row>
    <row r="136" s="2" customFormat="1">
      <c r="A136" s="39"/>
      <c r="B136" s="40"/>
      <c r="C136" s="41"/>
      <c r="D136" s="237" t="s">
        <v>173</v>
      </c>
      <c r="E136" s="41"/>
      <c r="F136" s="238" t="s">
        <v>201</v>
      </c>
      <c r="G136" s="41"/>
      <c r="H136" s="41"/>
      <c r="I136" s="137"/>
      <c r="J136" s="41"/>
      <c r="K136" s="41"/>
      <c r="L136" s="45"/>
      <c r="M136" s="239"/>
      <c r="N136" s="24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173</v>
      </c>
      <c r="AU136" s="18" t="s">
        <v>82</v>
      </c>
    </row>
    <row r="137" s="13" customFormat="1">
      <c r="A137" s="13"/>
      <c r="B137" s="241"/>
      <c r="C137" s="242"/>
      <c r="D137" s="237" t="s">
        <v>175</v>
      </c>
      <c r="E137" s="243" t="s">
        <v>19</v>
      </c>
      <c r="F137" s="244" t="s">
        <v>206</v>
      </c>
      <c r="G137" s="242"/>
      <c r="H137" s="245">
        <v>12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175</v>
      </c>
      <c r="AU137" s="251" t="s">
        <v>82</v>
      </c>
      <c r="AV137" s="13" t="s">
        <v>82</v>
      </c>
      <c r="AW137" s="13" t="s">
        <v>33</v>
      </c>
      <c r="AX137" s="13" t="s">
        <v>72</v>
      </c>
      <c r="AY137" s="251" t="s">
        <v>114</v>
      </c>
    </row>
    <row r="138" s="13" customFormat="1">
      <c r="A138" s="13"/>
      <c r="B138" s="241"/>
      <c r="C138" s="242"/>
      <c r="D138" s="237" t="s">
        <v>175</v>
      </c>
      <c r="E138" s="243" t="s">
        <v>19</v>
      </c>
      <c r="F138" s="244" t="s">
        <v>207</v>
      </c>
      <c r="G138" s="242"/>
      <c r="H138" s="245">
        <v>8.5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175</v>
      </c>
      <c r="AU138" s="251" t="s">
        <v>82</v>
      </c>
      <c r="AV138" s="13" t="s">
        <v>82</v>
      </c>
      <c r="AW138" s="13" t="s">
        <v>33</v>
      </c>
      <c r="AX138" s="13" t="s">
        <v>72</v>
      </c>
      <c r="AY138" s="251" t="s">
        <v>114</v>
      </c>
    </row>
    <row r="139" s="13" customFormat="1">
      <c r="A139" s="13"/>
      <c r="B139" s="241"/>
      <c r="C139" s="242"/>
      <c r="D139" s="237" t="s">
        <v>175</v>
      </c>
      <c r="E139" s="243" t="s">
        <v>19</v>
      </c>
      <c r="F139" s="244" t="s">
        <v>208</v>
      </c>
      <c r="G139" s="242"/>
      <c r="H139" s="245">
        <v>7.2000000000000002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175</v>
      </c>
      <c r="AU139" s="251" t="s">
        <v>82</v>
      </c>
      <c r="AV139" s="13" t="s">
        <v>82</v>
      </c>
      <c r="AW139" s="13" t="s">
        <v>33</v>
      </c>
      <c r="AX139" s="13" t="s">
        <v>72</v>
      </c>
      <c r="AY139" s="251" t="s">
        <v>114</v>
      </c>
    </row>
    <row r="140" s="15" customFormat="1">
      <c r="A140" s="15"/>
      <c r="B140" s="263"/>
      <c r="C140" s="264"/>
      <c r="D140" s="237" t="s">
        <v>175</v>
      </c>
      <c r="E140" s="265" t="s">
        <v>19</v>
      </c>
      <c r="F140" s="266" t="s">
        <v>209</v>
      </c>
      <c r="G140" s="264"/>
      <c r="H140" s="267">
        <v>27.699999999999999</v>
      </c>
      <c r="I140" s="268"/>
      <c r="J140" s="264"/>
      <c r="K140" s="264"/>
      <c r="L140" s="269"/>
      <c r="M140" s="270"/>
      <c r="N140" s="271"/>
      <c r="O140" s="271"/>
      <c r="P140" s="271"/>
      <c r="Q140" s="271"/>
      <c r="R140" s="271"/>
      <c r="S140" s="271"/>
      <c r="T140" s="27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3" t="s">
        <v>175</v>
      </c>
      <c r="AU140" s="273" t="s">
        <v>82</v>
      </c>
      <c r="AV140" s="15" t="s">
        <v>127</v>
      </c>
      <c r="AW140" s="15" t="s">
        <v>33</v>
      </c>
      <c r="AX140" s="15" t="s">
        <v>72</v>
      </c>
      <c r="AY140" s="273" t="s">
        <v>114</v>
      </c>
    </row>
    <row r="141" s="13" customFormat="1">
      <c r="A141" s="13"/>
      <c r="B141" s="241"/>
      <c r="C141" s="242"/>
      <c r="D141" s="237" t="s">
        <v>175</v>
      </c>
      <c r="E141" s="243" t="s">
        <v>19</v>
      </c>
      <c r="F141" s="244" t="s">
        <v>210</v>
      </c>
      <c r="G141" s="242"/>
      <c r="H141" s="245">
        <v>5.1500000000000004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175</v>
      </c>
      <c r="AU141" s="251" t="s">
        <v>82</v>
      </c>
      <c r="AV141" s="13" t="s">
        <v>82</v>
      </c>
      <c r="AW141" s="13" t="s">
        <v>33</v>
      </c>
      <c r="AX141" s="13" t="s">
        <v>72</v>
      </c>
      <c r="AY141" s="251" t="s">
        <v>114</v>
      </c>
    </row>
    <row r="142" s="13" customFormat="1">
      <c r="A142" s="13"/>
      <c r="B142" s="241"/>
      <c r="C142" s="242"/>
      <c r="D142" s="237" t="s">
        <v>175</v>
      </c>
      <c r="E142" s="243" t="s">
        <v>19</v>
      </c>
      <c r="F142" s="244" t="s">
        <v>211</v>
      </c>
      <c r="G142" s="242"/>
      <c r="H142" s="245">
        <v>7.7999999999999998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175</v>
      </c>
      <c r="AU142" s="251" t="s">
        <v>82</v>
      </c>
      <c r="AV142" s="13" t="s">
        <v>82</v>
      </c>
      <c r="AW142" s="13" t="s">
        <v>33</v>
      </c>
      <c r="AX142" s="13" t="s">
        <v>72</v>
      </c>
      <c r="AY142" s="251" t="s">
        <v>114</v>
      </c>
    </row>
    <row r="143" s="13" customFormat="1">
      <c r="A143" s="13"/>
      <c r="B143" s="241"/>
      <c r="C143" s="242"/>
      <c r="D143" s="237" t="s">
        <v>175</v>
      </c>
      <c r="E143" s="243" t="s">
        <v>19</v>
      </c>
      <c r="F143" s="244" t="s">
        <v>212</v>
      </c>
      <c r="G143" s="242"/>
      <c r="H143" s="245">
        <v>8.9000000000000004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175</v>
      </c>
      <c r="AU143" s="251" t="s">
        <v>82</v>
      </c>
      <c r="AV143" s="13" t="s">
        <v>82</v>
      </c>
      <c r="AW143" s="13" t="s">
        <v>33</v>
      </c>
      <c r="AX143" s="13" t="s">
        <v>72</v>
      </c>
      <c r="AY143" s="251" t="s">
        <v>114</v>
      </c>
    </row>
    <row r="144" s="13" customFormat="1">
      <c r="A144" s="13"/>
      <c r="B144" s="241"/>
      <c r="C144" s="242"/>
      <c r="D144" s="237" t="s">
        <v>175</v>
      </c>
      <c r="E144" s="243" t="s">
        <v>19</v>
      </c>
      <c r="F144" s="244" t="s">
        <v>213</v>
      </c>
      <c r="G144" s="242"/>
      <c r="H144" s="245">
        <v>11.199999999999999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175</v>
      </c>
      <c r="AU144" s="251" t="s">
        <v>82</v>
      </c>
      <c r="AV144" s="13" t="s">
        <v>82</v>
      </c>
      <c r="AW144" s="13" t="s">
        <v>33</v>
      </c>
      <c r="AX144" s="13" t="s">
        <v>72</v>
      </c>
      <c r="AY144" s="251" t="s">
        <v>114</v>
      </c>
    </row>
    <row r="145" s="13" customFormat="1">
      <c r="A145" s="13"/>
      <c r="B145" s="241"/>
      <c r="C145" s="242"/>
      <c r="D145" s="237" t="s">
        <v>175</v>
      </c>
      <c r="E145" s="243" t="s">
        <v>19</v>
      </c>
      <c r="F145" s="244" t="s">
        <v>214</v>
      </c>
      <c r="G145" s="242"/>
      <c r="H145" s="245">
        <v>8.3499999999999996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175</v>
      </c>
      <c r="AU145" s="251" t="s">
        <v>82</v>
      </c>
      <c r="AV145" s="13" t="s">
        <v>82</v>
      </c>
      <c r="AW145" s="13" t="s">
        <v>33</v>
      </c>
      <c r="AX145" s="13" t="s">
        <v>72</v>
      </c>
      <c r="AY145" s="251" t="s">
        <v>114</v>
      </c>
    </row>
    <row r="146" s="13" customFormat="1">
      <c r="A146" s="13"/>
      <c r="B146" s="241"/>
      <c r="C146" s="242"/>
      <c r="D146" s="237" t="s">
        <v>175</v>
      </c>
      <c r="E146" s="243" t="s">
        <v>19</v>
      </c>
      <c r="F146" s="244" t="s">
        <v>215</v>
      </c>
      <c r="G146" s="242"/>
      <c r="H146" s="245">
        <v>8.75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1" t="s">
        <v>175</v>
      </c>
      <c r="AU146" s="251" t="s">
        <v>82</v>
      </c>
      <c r="AV146" s="13" t="s">
        <v>82</v>
      </c>
      <c r="AW146" s="13" t="s">
        <v>33</v>
      </c>
      <c r="AX146" s="13" t="s">
        <v>72</v>
      </c>
      <c r="AY146" s="251" t="s">
        <v>114</v>
      </c>
    </row>
    <row r="147" s="13" customFormat="1">
      <c r="A147" s="13"/>
      <c r="B147" s="241"/>
      <c r="C147" s="242"/>
      <c r="D147" s="237" t="s">
        <v>175</v>
      </c>
      <c r="E147" s="243" t="s">
        <v>19</v>
      </c>
      <c r="F147" s="244" t="s">
        <v>216</v>
      </c>
      <c r="G147" s="242"/>
      <c r="H147" s="245">
        <v>0.45000000000000001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175</v>
      </c>
      <c r="AU147" s="251" t="s">
        <v>82</v>
      </c>
      <c r="AV147" s="13" t="s">
        <v>82</v>
      </c>
      <c r="AW147" s="13" t="s">
        <v>33</v>
      </c>
      <c r="AX147" s="13" t="s">
        <v>72</v>
      </c>
      <c r="AY147" s="251" t="s">
        <v>114</v>
      </c>
    </row>
    <row r="148" s="15" customFormat="1">
      <c r="A148" s="15"/>
      <c r="B148" s="263"/>
      <c r="C148" s="264"/>
      <c r="D148" s="237" t="s">
        <v>175</v>
      </c>
      <c r="E148" s="265" t="s">
        <v>19</v>
      </c>
      <c r="F148" s="266" t="s">
        <v>217</v>
      </c>
      <c r="G148" s="264"/>
      <c r="H148" s="267">
        <v>50.600000000000001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3" t="s">
        <v>175</v>
      </c>
      <c r="AU148" s="273" t="s">
        <v>82</v>
      </c>
      <c r="AV148" s="15" t="s">
        <v>127</v>
      </c>
      <c r="AW148" s="15" t="s">
        <v>33</v>
      </c>
      <c r="AX148" s="15" t="s">
        <v>72</v>
      </c>
      <c r="AY148" s="273" t="s">
        <v>114</v>
      </c>
    </row>
    <row r="149" s="14" customFormat="1">
      <c r="A149" s="14"/>
      <c r="B149" s="252"/>
      <c r="C149" s="253"/>
      <c r="D149" s="237" t="s">
        <v>175</v>
      </c>
      <c r="E149" s="254" t="s">
        <v>19</v>
      </c>
      <c r="F149" s="255" t="s">
        <v>180</v>
      </c>
      <c r="G149" s="253"/>
      <c r="H149" s="256">
        <v>78.299999999999997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175</v>
      </c>
      <c r="AU149" s="262" t="s">
        <v>82</v>
      </c>
      <c r="AV149" s="14" t="s">
        <v>131</v>
      </c>
      <c r="AW149" s="14" t="s">
        <v>33</v>
      </c>
      <c r="AX149" s="14" t="s">
        <v>80</v>
      </c>
      <c r="AY149" s="262" t="s">
        <v>114</v>
      </c>
    </row>
    <row r="150" s="2" customFormat="1" ht="21.75" customHeight="1">
      <c r="A150" s="39"/>
      <c r="B150" s="40"/>
      <c r="C150" s="219" t="s">
        <v>145</v>
      </c>
      <c r="D150" s="219" t="s">
        <v>117</v>
      </c>
      <c r="E150" s="220" t="s">
        <v>218</v>
      </c>
      <c r="F150" s="221" t="s">
        <v>219</v>
      </c>
      <c r="G150" s="222" t="s">
        <v>170</v>
      </c>
      <c r="H150" s="223">
        <v>78.299999999999997</v>
      </c>
      <c r="I150" s="224"/>
      <c r="J150" s="225">
        <f>ROUND(I150*H150,2)</f>
        <v>0</v>
      </c>
      <c r="K150" s="221" t="s">
        <v>171</v>
      </c>
      <c r="L150" s="45"/>
      <c r="M150" s="226" t="s">
        <v>19</v>
      </c>
      <c r="N150" s="227" t="s">
        <v>43</v>
      </c>
      <c r="O150" s="85"/>
      <c r="P150" s="228">
        <f>O150*H150</f>
        <v>0</v>
      </c>
      <c r="Q150" s="228">
        <v>0</v>
      </c>
      <c r="R150" s="228">
        <f>Q150*H150</f>
        <v>0</v>
      </c>
      <c r="S150" s="228">
        <v>0.22</v>
      </c>
      <c r="T150" s="229">
        <f>S150*H150</f>
        <v>17.225999999999999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131</v>
      </c>
      <c r="AT150" s="230" t="s">
        <v>117</v>
      </c>
      <c r="AU150" s="230" t="s">
        <v>82</v>
      </c>
      <c r="AY150" s="18" t="s">
        <v>114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80</v>
      </c>
      <c r="BK150" s="231">
        <f>ROUND(I150*H150,2)</f>
        <v>0</v>
      </c>
      <c r="BL150" s="18" t="s">
        <v>131</v>
      </c>
      <c r="BM150" s="230" t="s">
        <v>220</v>
      </c>
    </row>
    <row r="151" s="2" customFormat="1">
      <c r="A151" s="39"/>
      <c r="B151" s="40"/>
      <c r="C151" s="41"/>
      <c r="D151" s="237" t="s">
        <v>173</v>
      </c>
      <c r="E151" s="41"/>
      <c r="F151" s="238" t="s">
        <v>201</v>
      </c>
      <c r="G151" s="41"/>
      <c r="H151" s="41"/>
      <c r="I151" s="137"/>
      <c r="J151" s="41"/>
      <c r="K151" s="41"/>
      <c r="L151" s="45"/>
      <c r="M151" s="239"/>
      <c r="N151" s="24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173</v>
      </c>
      <c r="AU151" s="18" t="s">
        <v>82</v>
      </c>
    </row>
    <row r="152" s="13" customFormat="1">
      <c r="A152" s="13"/>
      <c r="B152" s="241"/>
      <c r="C152" s="242"/>
      <c r="D152" s="237" t="s">
        <v>175</v>
      </c>
      <c r="E152" s="243" t="s">
        <v>19</v>
      </c>
      <c r="F152" s="244" t="s">
        <v>206</v>
      </c>
      <c r="G152" s="242"/>
      <c r="H152" s="245">
        <v>12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1" t="s">
        <v>175</v>
      </c>
      <c r="AU152" s="251" t="s">
        <v>82</v>
      </c>
      <c r="AV152" s="13" t="s">
        <v>82</v>
      </c>
      <c r="AW152" s="13" t="s">
        <v>33</v>
      </c>
      <c r="AX152" s="13" t="s">
        <v>72</v>
      </c>
      <c r="AY152" s="251" t="s">
        <v>114</v>
      </c>
    </row>
    <row r="153" s="13" customFormat="1">
      <c r="A153" s="13"/>
      <c r="B153" s="241"/>
      <c r="C153" s="242"/>
      <c r="D153" s="237" t="s">
        <v>175</v>
      </c>
      <c r="E153" s="243" t="s">
        <v>19</v>
      </c>
      <c r="F153" s="244" t="s">
        <v>207</v>
      </c>
      <c r="G153" s="242"/>
      <c r="H153" s="245">
        <v>8.5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175</v>
      </c>
      <c r="AU153" s="251" t="s">
        <v>82</v>
      </c>
      <c r="AV153" s="13" t="s">
        <v>82</v>
      </c>
      <c r="AW153" s="13" t="s">
        <v>33</v>
      </c>
      <c r="AX153" s="13" t="s">
        <v>72</v>
      </c>
      <c r="AY153" s="251" t="s">
        <v>114</v>
      </c>
    </row>
    <row r="154" s="13" customFormat="1">
      <c r="A154" s="13"/>
      <c r="B154" s="241"/>
      <c r="C154" s="242"/>
      <c r="D154" s="237" t="s">
        <v>175</v>
      </c>
      <c r="E154" s="243" t="s">
        <v>19</v>
      </c>
      <c r="F154" s="244" t="s">
        <v>208</v>
      </c>
      <c r="G154" s="242"/>
      <c r="H154" s="245">
        <v>7.2000000000000002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175</v>
      </c>
      <c r="AU154" s="251" t="s">
        <v>82</v>
      </c>
      <c r="AV154" s="13" t="s">
        <v>82</v>
      </c>
      <c r="AW154" s="13" t="s">
        <v>33</v>
      </c>
      <c r="AX154" s="13" t="s">
        <v>72</v>
      </c>
      <c r="AY154" s="251" t="s">
        <v>114</v>
      </c>
    </row>
    <row r="155" s="15" customFormat="1">
      <c r="A155" s="15"/>
      <c r="B155" s="263"/>
      <c r="C155" s="264"/>
      <c r="D155" s="237" t="s">
        <v>175</v>
      </c>
      <c r="E155" s="265" t="s">
        <v>19</v>
      </c>
      <c r="F155" s="266" t="s">
        <v>209</v>
      </c>
      <c r="G155" s="264"/>
      <c r="H155" s="267">
        <v>27.699999999999999</v>
      </c>
      <c r="I155" s="268"/>
      <c r="J155" s="264"/>
      <c r="K155" s="264"/>
      <c r="L155" s="269"/>
      <c r="M155" s="270"/>
      <c r="N155" s="271"/>
      <c r="O155" s="271"/>
      <c r="P155" s="271"/>
      <c r="Q155" s="271"/>
      <c r="R155" s="271"/>
      <c r="S155" s="271"/>
      <c r="T155" s="272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3" t="s">
        <v>175</v>
      </c>
      <c r="AU155" s="273" t="s">
        <v>82</v>
      </c>
      <c r="AV155" s="15" t="s">
        <v>127</v>
      </c>
      <c r="AW155" s="15" t="s">
        <v>33</v>
      </c>
      <c r="AX155" s="15" t="s">
        <v>72</v>
      </c>
      <c r="AY155" s="273" t="s">
        <v>114</v>
      </c>
    </row>
    <row r="156" s="13" customFormat="1">
      <c r="A156" s="13"/>
      <c r="B156" s="241"/>
      <c r="C156" s="242"/>
      <c r="D156" s="237" t="s">
        <v>175</v>
      </c>
      <c r="E156" s="243" t="s">
        <v>19</v>
      </c>
      <c r="F156" s="244" t="s">
        <v>210</v>
      </c>
      <c r="G156" s="242"/>
      <c r="H156" s="245">
        <v>5.1500000000000004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1" t="s">
        <v>175</v>
      </c>
      <c r="AU156" s="251" t="s">
        <v>82</v>
      </c>
      <c r="AV156" s="13" t="s">
        <v>82</v>
      </c>
      <c r="AW156" s="13" t="s">
        <v>33</v>
      </c>
      <c r="AX156" s="13" t="s">
        <v>72</v>
      </c>
      <c r="AY156" s="251" t="s">
        <v>114</v>
      </c>
    </row>
    <row r="157" s="13" customFormat="1">
      <c r="A157" s="13"/>
      <c r="B157" s="241"/>
      <c r="C157" s="242"/>
      <c r="D157" s="237" t="s">
        <v>175</v>
      </c>
      <c r="E157" s="243" t="s">
        <v>19</v>
      </c>
      <c r="F157" s="244" t="s">
        <v>211</v>
      </c>
      <c r="G157" s="242"/>
      <c r="H157" s="245">
        <v>7.7999999999999998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175</v>
      </c>
      <c r="AU157" s="251" t="s">
        <v>82</v>
      </c>
      <c r="AV157" s="13" t="s">
        <v>82</v>
      </c>
      <c r="AW157" s="13" t="s">
        <v>33</v>
      </c>
      <c r="AX157" s="13" t="s">
        <v>72</v>
      </c>
      <c r="AY157" s="251" t="s">
        <v>114</v>
      </c>
    </row>
    <row r="158" s="13" customFormat="1">
      <c r="A158" s="13"/>
      <c r="B158" s="241"/>
      <c r="C158" s="242"/>
      <c r="D158" s="237" t="s">
        <v>175</v>
      </c>
      <c r="E158" s="243" t="s">
        <v>19</v>
      </c>
      <c r="F158" s="244" t="s">
        <v>212</v>
      </c>
      <c r="G158" s="242"/>
      <c r="H158" s="245">
        <v>8.9000000000000004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175</v>
      </c>
      <c r="AU158" s="251" t="s">
        <v>82</v>
      </c>
      <c r="AV158" s="13" t="s">
        <v>82</v>
      </c>
      <c r="AW158" s="13" t="s">
        <v>33</v>
      </c>
      <c r="AX158" s="13" t="s">
        <v>72</v>
      </c>
      <c r="AY158" s="251" t="s">
        <v>114</v>
      </c>
    </row>
    <row r="159" s="13" customFormat="1">
      <c r="A159" s="13"/>
      <c r="B159" s="241"/>
      <c r="C159" s="242"/>
      <c r="D159" s="237" t="s">
        <v>175</v>
      </c>
      <c r="E159" s="243" t="s">
        <v>19</v>
      </c>
      <c r="F159" s="244" t="s">
        <v>213</v>
      </c>
      <c r="G159" s="242"/>
      <c r="H159" s="245">
        <v>11.199999999999999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1" t="s">
        <v>175</v>
      </c>
      <c r="AU159" s="251" t="s">
        <v>82</v>
      </c>
      <c r="AV159" s="13" t="s">
        <v>82</v>
      </c>
      <c r="AW159" s="13" t="s">
        <v>33</v>
      </c>
      <c r="AX159" s="13" t="s">
        <v>72</v>
      </c>
      <c r="AY159" s="251" t="s">
        <v>114</v>
      </c>
    </row>
    <row r="160" s="13" customFormat="1">
      <c r="A160" s="13"/>
      <c r="B160" s="241"/>
      <c r="C160" s="242"/>
      <c r="D160" s="237" t="s">
        <v>175</v>
      </c>
      <c r="E160" s="243" t="s">
        <v>19</v>
      </c>
      <c r="F160" s="244" t="s">
        <v>214</v>
      </c>
      <c r="G160" s="242"/>
      <c r="H160" s="245">
        <v>8.3499999999999996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1" t="s">
        <v>175</v>
      </c>
      <c r="AU160" s="251" t="s">
        <v>82</v>
      </c>
      <c r="AV160" s="13" t="s">
        <v>82</v>
      </c>
      <c r="AW160" s="13" t="s">
        <v>33</v>
      </c>
      <c r="AX160" s="13" t="s">
        <v>72</v>
      </c>
      <c r="AY160" s="251" t="s">
        <v>114</v>
      </c>
    </row>
    <row r="161" s="13" customFormat="1">
      <c r="A161" s="13"/>
      <c r="B161" s="241"/>
      <c r="C161" s="242"/>
      <c r="D161" s="237" t="s">
        <v>175</v>
      </c>
      <c r="E161" s="243" t="s">
        <v>19</v>
      </c>
      <c r="F161" s="244" t="s">
        <v>215</v>
      </c>
      <c r="G161" s="242"/>
      <c r="H161" s="245">
        <v>8.75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175</v>
      </c>
      <c r="AU161" s="251" t="s">
        <v>82</v>
      </c>
      <c r="AV161" s="13" t="s">
        <v>82</v>
      </c>
      <c r="AW161" s="13" t="s">
        <v>33</v>
      </c>
      <c r="AX161" s="13" t="s">
        <v>72</v>
      </c>
      <c r="AY161" s="251" t="s">
        <v>114</v>
      </c>
    </row>
    <row r="162" s="13" customFormat="1">
      <c r="A162" s="13"/>
      <c r="B162" s="241"/>
      <c r="C162" s="242"/>
      <c r="D162" s="237" t="s">
        <v>175</v>
      </c>
      <c r="E162" s="243" t="s">
        <v>19</v>
      </c>
      <c r="F162" s="244" t="s">
        <v>216</v>
      </c>
      <c r="G162" s="242"/>
      <c r="H162" s="245">
        <v>0.45000000000000001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175</v>
      </c>
      <c r="AU162" s="251" t="s">
        <v>82</v>
      </c>
      <c r="AV162" s="13" t="s">
        <v>82</v>
      </c>
      <c r="AW162" s="13" t="s">
        <v>33</v>
      </c>
      <c r="AX162" s="13" t="s">
        <v>72</v>
      </c>
      <c r="AY162" s="251" t="s">
        <v>114</v>
      </c>
    </row>
    <row r="163" s="15" customFormat="1">
      <c r="A163" s="15"/>
      <c r="B163" s="263"/>
      <c r="C163" s="264"/>
      <c r="D163" s="237" t="s">
        <v>175</v>
      </c>
      <c r="E163" s="265" t="s">
        <v>19</v>
      </c>
      <c r="F163" s="266" t="s">
        <v>217</v>
      </c>
      <c r="G163" s="264"/>
      <c r="H163" s="267">
        <v>50.600000000000001</v>
      </c>
      <c r="I163" s="268"/>
      <c r="J163" s="264"/>
      <c r="K163" s="264"/>
      <c r="L163" s="269"/>
      <c r="M163" s="270"/>
      <c r="N163" s="271"/>
      <c r="O163" s="271"/>
      <c r="P163" s="271"/>
      <c r="Q163" s="271"/>
      <c r="R163" s="271"/>
      <c r="S163" s="271"/>
      <c r="T163" s="272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3" t="s">
        <v>175</v>
      </c>
      <c r="AU163" s="273" t="s">
        <v>82</v>
      </c>
      <c r="AV163" s="15" t="s">
        <v>127</v>
      </c>
      <c r="AW163" s="15" t="s">
        <v>33</v>
      </c>
      <c r="AX163" s="15" t="s">
        <v>72</v>
      </c>
      <c r="AY163" s="273" t="s">
        <v>114</v>
      </c>
    </row>
    <row r="164" s="14" customFormat="1">
      <c r="A164" s="14"/>
      <c r="B164" s="252"/>
      <c r="C164" s="253"/>
      <c r="D164" s="237" t="s">
        <v>175</v>
      </c>
      <c r="E164" s="254" t="s">
        <v>19</v>
      </c>
      <c r="F164" s="255" t="s">
        <v>180</v>
      </c>
      <c r="G164" s="253"/>
      <c r="H164" s="256">
        <v>78.299999999999997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2" t="s">
        <v>175</v>
      </c>
      <c r="AU164" s="262" t="s">
        <v>82</v>
      </c>
      <c r="AV164" s="14" t="s">
        <v>131</v>
      </c>
      <c r="AW164" s="14" t="s">
        <v>33</v>
      </c>
      <c r="AX164" s="14" t="s">
        <v>80</v>
      </c>
      <c r="AY164" s="262" t="s">
        <v>114</v>
      </c>
    </row>
    <row r="165" s="2" customFormat="1" ht="21.75" customHeight="1">
      <c r="A165" s="39"/>
      <c r="B165" s="40"/>
      <c r="C165" s="219" t="s">
        <v>151</v>
      </c>
      <c r="D165" s="219" t="s">
        <v>117</v>
      </c>
      <c r="E165" s="220" t="s">
        <v>221</v>
      </c>
      <c r="F165" s="221" t="s">
        <v>222</v>
      </c>
      <c r="G165" s="222" t="s">
        <v>223</v>
      </c>
      <c r="H165" s="223">
        <v>40.5</v>
      </c>
      <c r="I165" s="224"/>
      <c r="J165" s="225">
        <f>ROUND(I165*H165,2)</f>
        <v>0</v>
      </c>
      <c r="K165" s="221" t="s">
        <v>171</v>
      </c>
      <c r="L165" s="45"/>
      <c r="M165" s="226" t="s">
        <v>19</v>
      </c>
      <c r="N165" s="227" t="s">
        <v>43</v>
      </c>
      <c r="O165" s="85"/>
      <c r="P165" s="228">
        <f>O165*H165</f>
        <v>0</v>
      </c>
      <c r="Q165" s="228">
        <v>0</v>
      </c>
      <c r="R165" s="228">
        <f>Q165*H165</f>
        <v>0</v>
      </c>
      <c r="S165" s="228">
        <v>0.28999999999999998</v>
      </c>
      <c r="T165" s="229">
        <f>S165*H165</f>
        <v>11.744999999999999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131</v>
      </c>
      <c r="AT165" s="230" t="s">
        <v>117</v>
      </c>
      <c r="AU165" s="230" t="s">
        <v>82</v>
      </c>
      <c r="AY165" s="18" t="s">
        <v>114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80</v>
      </c>
      <c r="BK165" s="231">
        <f>ROUND(I165*H165,2)</f>
        <v>0</v>
      </c>
      <c r="BL165" s="18" t="s">
        <v>131</v>
      </c>
      <c r="BM165" s="230" t="s">
        <v>224</v>
      </c>
    </row>
    <row r="166" s="2" customFormat="1">
      <c r="A166" s="39"/>
      <c r="B166" s="40"/>
      <c r="C166" s="41"/>
      <c r="D166" s="237" t="s">
        <v>173</v>
      </c>
      <c r="E166" s="41"/>
      <c r="F166" s="238" t="s">
        <v>225</v>
      </c>
      <c r="G166" s="41"/>
      <c r="H166" s="41"/>
      <c r="I166" s="137"/>
      <c r="J166" s="41"/>
      <c r="K166" s="41"/>
      <c r="L166" s="45"/>
      <c r="M166" s="239"/>
      <c r="N166" s="24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173</v>
      </c>
      <c r="AU166" s="18" t="s">
        <v>82</v>
      </c>
    </row>
    <row r="167" s="13" customFormat="1">
      <c r="A167" s="13"/>
      <c r="B167" s="241"/>
      <c r="C167" s="242"/>
      <c r="D167" s="237" t="s">
        <v>175</v>
      </c>
      <c r="E167" s="243" t="s">
        <v>19</v>
      </c>
      <c r="F167" s="244" t="s">
        <v>226</v>
      </c>
      <c r="G167" s="242"/>
      <c r="H167" s="245">
        <v>25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1" t="s">
        <v>175</v>
      </c>
      <c r="AU167" s="251" t="s">
        <v>82</v>
      </c>
      <c r="AV167" s="13" t="s">
        <v>82</v>
      </c>
      <c r="AW167" s="13" t="s">
        <v>33</v>
      </c>
      <c r="AX167" s="13" t="s">
        <v>72</v>
      </c>
      <c r="AY167" s="251" t="s">
        <v>114</v>
      </c>
    </row>
    <row r="168" s="13" customFormat="1">
      <c r="A168" s="13"/>
      <c r="B168" s="241"/>
      <c r="C168" s="242"/>
      <c r="D168" s="237" t="s">
        <v>175</v>
      </c>
      <c r="E168" s="243" t="s">
        <v>19</v>
      </c>
      <c r="F168" s="244" t="s">
        <v>227</v>
      </c>
      <c r="G168" s="242"/>
      <c r="H168" s="245">
        <v>5.5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1" t="s">
        <v>175</v>
      </c>
      <c r="AU168" s="251" t="s">
        <v>82</v>
      </c>
      <c r="AV168" s="13" t="s">
        <v>82</v>
      </c>
      <c r="AW168" s="13" t="s">
        <v>33</v>
      </c>
      <c r="AX168" s="13" t="s">
        <v>72</v>
      </c>
      <c r="AY168" s="251" t="s">
        <v>114</v>
      </c>
    </row>
    <row r="169" s="13" customFormat="1">
      <c r="A169" s="13"/>
      <c r="B169" s="241"/>
      <c r="C169" s="242"/>
      <c r="D169" s="237" t="s">
        <v>175</v>
      </c>
      <c r="E169" s="243" t="s">
        <v>19</v>
      </c>
      <c r="F169" s="244" t="s">
        <v>228</v>
      </c>
      <c r="G169" s="242"/>
      <c r="H169" s="245">
        <v>10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1" t="s">
        <v>175</v>
      </c>
      <c r="AU169" s="251" t="s">
        <v>82</v>
      </c>
      <c r="AV169" s="13" t="s">
        <v>82</v>
      </c>
      <c r="AW169" s="13" t="s">
        <v>33</v>
      </c>
      <c r="AX169" s="13" t="s">
        <v>72</v>
      </c>
      <c r="AY169" s="251" t="s">
        <v>114</v>
      </c>
    </row>
    <row r="170" s="14" customFormat="1">
      <c r="A170" s="14"/>
      <c r="B170" s="252"/>
      <c r="C170" s="253"/>
      <c r="D170" s="237" t="s">
        <v>175</v>
      </c>
      <c r="E170" s="254" t="s">
        <v>19</v>
      </c>
      <c r="F170" s="255" t="s">
        <v>180</v>
      </c>
      <c r="G170" s="253"/>
      <c r="H170" s="256">
        <v>40.5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2" t="s">
        <v>175</v>
      </c>
      <c r="AU170" s="262" t="s">
        <v>82</v>
      </c>
      <c r="AV170" s="14" t="s">
        <v>131</v>
      </c>
      <c r="AW170" s="14" t="s">
        <v>33</v>
      </c>
      <c r="AX170" s="14" t="s">
        <v>80</v>
      </c>
      <c r="AY170" s="262" t="s">
        <v>114</v>
      </c>
    </row>
    <row r="171" s="2" customFormat="1" ht="21.75" customHeight="1">
      <c r="A171" s="39"/>
      <c r="B171" s="40"/>
      <c r="C171" s="219" t="s">
        <v>229</v>
      </c>
      <c r="D171" s="219" t="s">
        <v>117</v>
      </c>
      <c r="E171" s="220" t="s">
        <v>230</v>
      </c>
      <c r="F171" s="221" t="s">
        <v>231</v>
      </c>
      <c r="G171" s="222" t="s">
        <v>223</v>
      </c>
      <c r="H171" s="223">
        <v>29.5</v>
      </c>
      <c r="I171" s="224"/>
      <c r="J171" s="225">
        <f>ROUND(I171*H171,2)</f>
        <v>0</v>
      </c>
      <c r="K171" s="221" t="s">
        <v>171</v>
      </c>
      <c r="L171" s="45"/>
      <c r="M171" s="226" t="s">
        <v>19</v>
      </c>
      <c r="N171" s="227" t="s">
        <v>43</v>
      </c>
      <c r="O171" s="85"/>
      <c r="P171" s="228">
        <f>O171*H171</f>
        <v>0</v>
      </c>
      <c r="Q171" s="228">
        <v>0</v>
      </c>
      <c r="R171" s="228">
        <f>Q171*H171</f>
        <v>0</v>
      </c>
      <c r="S171" s="228">
        <v>0.20499999999999999</v>
      </c>
      <c r="T171" s="229">
        <f>S171*H171</f>
        <v>6.0474999999999994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131</v>
      </c>
      <c r="AT171" s="230" t="s">
        <v>117</v>
      </c>
      <c r="AU171" s="230" t="s">
        <v>82</v>
      </c>
      <c r="AY171" s="18" t="s">
        <v>114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80</v>
      </c>
      <c r="BK171" s="231">
        <f>ROUND(I171*H171,2)</f>
        <v>0</v>
      </c>
      <c r="BL171" s="18" t="s">
        <v>131</v>
      </c>
      <c r="BM171" s="230" t="s">
        <v>232</v>
      </c>
    </row>
    <row r="172" s="2" customFormat="1">
      <c r="A172" s="39"/>
      <c r="B172" s="40"/>
      <c r="C172" s="41"/>
      <c r="D172" s="237" t="s">
        <v>173</v>
      </c>
      <c r="E172" s="41"/>
      <c r="F172" s="238" t="s">
        <v>225</v>
      </c>
      <c r="G172" s="41"/>
      <c r="H172" s="41"/>
      <c r="I172" s="137"/>
      <c r="J172" s="41"/>
      <c r="K172" s="41"/>
      <c r="L172" s="45"/>
      <c r="M172" s="239"/>
      <c r="N172" s="240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173</v>
      </c>
      <c r="AU172" s="18" t="s">
        <v>82</v>
      </c>
    </row>
    <row r="173" s="13" customFormat="1">
      <c r="A173" s="13"/>
      <c r="B173" s="241"/>
      <c r="C173" s="242"/>
      <c r="D173" s="237" t="s">
        <v>175</v>
      </c>
      <c r="E173" s="243" t="s">
        <v>19</v>
      </c>
      <c r="F173" s="244" t="s">
        <v>233</v>
      </c>
      <c r="G173" s="242"/>
      <c r="H173" s="245">
        <v>4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175</v>
      </c>
      <c r="AU173" s="251" t="s">
        <v>82</v>
      </c>
      <c r="AV173" s="13" t="s">
        <v>82</v>
      </c>
      <c r="AW173" s="13" t="s">
        <v>33</v>
      </c>
      <c r="AX173" s="13" t="s">
        <v>72</v>
      </c>
      <c r="AY173" s="251" t="s">
        <v>114</v>
      </c>
    </row>
    <row r="174" s="13" customFormat="1">
      <c r="A174" s="13"/>
      <c r="B174" s="241"/>
      <c r="C174" s="242"/>
      <c r="D174" s="237" t="s">
        <v>175</v>
      </c>
      <c r="E174" s="243" t="s">
        <v>19</v>
      </c>
      <c r="F174" s="244" t="s">
        <v>234</v>
      </c>
      <c r="G174" s="242"/>
      <c r="H174" s="245">
        <v>8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1" t="s">
        <v>175</v>
      </c>
      <c r="AU174" s="251" t="s">
        <v>82</v>
      </c>
      <c r="AV174" s="13" t="s">
        <v>82</v>
      </c>
      <c r="AW174" s="13" t="s">
        <v>33</v>
      </c>
      <c r="AX174" s="13" t="s">
        <v>72</v>
      </c>
      <c r="AY174" s="251" t="s">
        <v>114</v>
      </c>
    </row>
    <row r="175" s="13" customFormat="1">
      <c r="A175" s="13"/>
      <c r="B175" s="241"/>
      <c r="C175" s="242"/>
      <c r="D175" s="237" t="s">
        <v>175</v>
      </c>
      <c r="E175" s="243" t="s">
        <v>19</v>
      </c>
      <c r="F175" s="244" t="s">
        <v>235</v>
      </c>
      <c r="G175" s="242"/>
      <c r="H175" s="245">
        <v>8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1" t="s">
        <v>175</v>
      </c>
      <c r="AU175" s="251" t="s">
        <v>82</v>
      </c>
      <c r="AV175" s="13" t="s">
        <v>82</v>
      </c>
      <c r="AW175" s="13" t="s">
        <v>33</v>
      </c>
      <c r="AX175" s="13" t="s">
        <v>72</v>
      </c>
      <c r="AY175" s="251" t="s">
        <v>114</v>
      </c>
    </row>
    <row r="176" s="13" customFormat="1">
      <c r="A176" s="13"/>
      <c r="B176" s="241"/>
      <c r="C176" s="242"/>
      <c r="D176" s="237" t="s">
        <v>175</v>
      </c>
      <c r="E176" s="243" t="s">
        <v>19</v>
      </c>
      <c r="F176" s="244" t="s">
        <v>236</v>
      </c>
      <c r="G176" s="242"/>
      <c r="H176" s="245">
        <v>5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1" t="s">
        <v>175</v>
      </c>
      <c r="AU176" s="251" t="s">
        <v>82</v>
      </c>
      <c r="AV176" s="13" t="s">
        <v>82</v>
      </c>
      <c r="AW176" s="13" t="s">
        <v>33</v>
      </c>
      <c r="AX176" s="13" t="s">
        <v>72</v>
      </c>
      <c r="AY176" s="251" t="s">
        <v>114</v>
      </c>
    </row>
    <row r="177" s="13" customFormat="1">
      <c r="A177" s="13"/>
      <c r="B177" s="241"/>
      <c r="C177" s="242"/>
      <c r="D177" s="237" t="s">
        <v>175</v>
      </c>
      <c r="E177" s="243" t="s">
        <v>19</v>
      </c>
      <c r="F177" s="244" t="s">
        <v>237</v>
      </c>
      <c r="G177" s="242"/>
      <c r="H177" s="245">
        <v>4.5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1" t="s">
        <v>175</v>
      </c>
      <c r="AU177" s="251" t="s">
        <v>82</v>
      </c>
      <c r="AV177" s="13" t="s">
        <v>82</v>
      </c>
      <c r="AW177" s="13" t="s">
        <v>33</v>
      </c>
      <c r="AX177" s="13" t="s">
        <v>72</v>
      </c>
      <c r="AY177" s="251" t="s">
        <v>114</v>
      </c>
    </row>
    <row r="178" s="14" customFormat="1">
      <c r="A178" s="14"/>
      <c r="B178" s="252"/>
      <c r="C178" s="253"/>
      <c r="D178" s="237" t="s">
        <v>175</v>
      </c>
      <c r="E178" s="254" t="s">
        <v>19</v>
      </c>
      <c r="F178" s="255" t="s">
        <v>180</v>
      </c>
      <c r="G178" s="253"/>
      <c r="H178" s="256">
        <v>29.5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2" t="s">
        <v>175</v>
      </c>
      <c r="AU178" s="262" t="s">
        <v>82</v>
      </c>
      <c r="AV178" s="14" t="s">
        <v>131</v>
      </c>
      <c r="AW178" s="14" t="s">
        <v>33</v>
      </c>
      <c r="AX178" s="14" t="s">
        <v>80</v>
      </c>
      <c r="AY178" s="262" t="s">
        <v>114</v>
      </c>
    </row>
    <row r="179" s="2" customFormat="1" ht="21.75" customHeight="1">
      <c r="A179" s="39"/>
      <c r="B179" s="40"/>
      <c r="C179" s="219" t="s">
        <v>238</v>
      </c>
      <c r="D179" s="219" t="s">
        <v>117</v>
      </c>
      <c r="E179" s="220" t="s">
        <v>239</v>
      </c>
      <c r="F179" s="221" t="s">
        <v>240</v>
      </c>
      <c r="G179" s="222" t="s">
        <v>223</v>
      </c>
      <c r="H179" s="223">
        <v>3</v>
      </c>
      <c r="I179" s="224"/>
      <c r="J179" s="225">
        <f>ROUND(I179*H179,2)</f>
        <v>0</v>
      </c>
      <c r="K179" s="221" t="s">
        <v>171</v>
      </c>
      <c r="L179" s="45"/>
      <c r="M179" s="226" t="s">
        <v>19</v>
      </c>
      <c r="N179" s="227" t="s">
        <v>43</v>
      </c>
      <c r="O179" s="85"/>
      <c r="P179" s="228">
        <f>O179*H179</f>
        <v>0</v>
      </c>
      <c r="Q179" s="228">
        <v>0</v>
      </c>
      <c r="R179" s="228">
        <f>Q179*H179</f>
        <v>0</v>
      </c>
      <c r="S179" s="228">
        <v>0.040000000000000001</v>
      </c>
      <c r="T179" s="229">
        <f>S179*H179</f>
        <v>0.12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131</v>
      </c>
      <c r="AT179" s="230" t="s">
        <v>117</v>
      </c>
      <c r="AU179" s="230" t="s">
        <v>82</v>
      </c>
      <c r="AY179" s="18" t="s">
        <v>114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80</v>
      </c>
      <c r="BK179" s="231">
        <f>ROUND(I179*H179,2)</f>
        <v>0</v>
      </c>
      <c r="BL179" s="18" t="s">
        <v>131</v>
      </c>
      <c r="BM179" s="230" t="s">
        <v>241</v>
      </c>
    </row>
    <row r="180" s="2" customFormat="1">
      <c r="A180" s="39"/>
      <c r="B180" s="40"/>
      <c r="C180" s="41"/>
      <c r="D180" s="237" t="s">
        <v>173</v>
      </c>
      <c r="E180" s="41"/>
      <c r="F180" s="238" t="s">
        <v>225</v>
      </c>
      <c r="G180" s="41"/>
      <c r="H180" s="41"/>
      <c r="I180" s="137"/>
      <c r="J180" s="41"/>
      <c r="K180" s="41"/>
      <c r="L180" s="45"/>
      <c r="M180" s="239"/>
      <c r="N180" s="24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173</v>
      </c>
      <c r="AU180" s="18" t="s">
        <v>82</v>
      </c>
    </row>
    <row r="181" s="13" customFormat="1">
      <c r="A181" s="13"/>
      <c r="B181" s="241"/>
      <c r="C181" s="242"/>
      <c r="D181" s="237" t="s">
        <v>175</v>
      </c>
      <c r="E181" s="243" t="s">
        <v>19</v>
      </c>
      <c r="F181" s="244" t="s">
        <v>242</v>
      </c>
      <c r="G181" s="242"/>
      <c r="H181" s="245">
        <v>3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1" t="s">
        <v>175</v>
      </c>
      <c r="AU181" s="251" t="s">
        <v>82</v>
      </c>
      <c r="AV181" s="13" t="s">
        <v>82</v>
      </c>
      <c r="AW181" s="13" t="s">
        <v>33</v>
      </c>
      <c r="AX181" s="13" t="s">
        <v>80</v>
      </c>
      <c r="AY181" s="251" t="s">
        <v>114</v>
      </c>
    </row>
    <row r="182" s="2" customFormat="1" ht="21.75" customHeight="1">
      <c r="A182" s="39"/>
      <c r="B182" s="40"/>
      <c r="C182" s="219" t="s">
        <v>243</v>
      </c>
      <c r="D182" s="219" t="s">
        <v>117</v>
      </c>
      <c r="E182" s="220" t="s">
        <v>244</v>
      </c>
      <c r="F182" s="221" t="s">
        <v>245</v>
      </c>
      <c r="G182" s="222" t="s">
        <v>246</v>
      </c>
      <c r="H182" s="223">
        <v>29.829000000000001</v>
      </c>
      <c r="I182" s="224"/>
      <c r="J182" s="225">
        <f>ROUND(I182*H182,2)</f>
        <v>0</v>
      </c>
      <c r="K182" s="221" t="s">
        <v>171</v>
      </c>
      <c r="L182" s="45"/>
      <c r="M182" s="226" t="s">
        <v>19</v>
      </c>
      <c r="N182" s="227" t="s">
        <v>43</v>
      </c>
      <c r="O182" s="85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131</v>
      </c>
      <c r="AT182" s="230" t="s">
        <v>117</v>
      </c>
      <c r="AU182" s="230" t="s">
        <v>82</v>
      </c>
      <c r="AY182" s="18" t="s">
        <v>114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80</v>
      </c>
      <c r="BK182" s="231">
        <f>ROUND(I182*H182,2)</f>
        <v>0</v>
      </c>
      <c r="BL182" s="18" t="s">
        <v>131</v>
      </c>
      <c r="BM182" s="230" t="s">
        <v>247</v>
      </c>
    </row>
    <row r="183" s="2" customFormat="1">
      <c r="A183" s="39"/>
      <c r="B183" s="40"/>
      <c r="C183" s="41"/>
      <c r="D183" s="237" t="s">
        <v>173</v>
      </c>
      <c r="E183" s="41"/>
      <c r="F183" s="238" t="s">
        <v>248</v>
      </c>
      <c r="G183" s="41"/>
      <c r="H183" s="41"/>
      <c r="I183" s="137"/>
      <c r="J183" s="41"/>
      <c r="K183" s="41"/>
      <c r="L183" s="45"/>
      <c r="M183" s="239"/>
      <c r="N183" s="24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173</v>
      </c>
      <c r="AU183" s="18" t="s">
        <v>82</v>
      </c>
    </row>
    <row r="184" s="13" customFormat="1">
      <c r="A184" s="13"/>
      <c r="B184" s="241"/>
      <c r="C184" s="242"/>
      <c r="D184" s="237" t="s">
        <v>175</v>
      </c>
      <c r="E184" s="242"/>
      <c r="F184" s="244" t="s">
        <v>249</v>
      </c>
      <c r="G184" s="242"/>
      <c r="H184" s="245">
        <v>29.829000000000001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1" t="s">
        <v>175</v>
      </c>
      <c r="AU184" s="251" t="s">
        <v>82</v>
      </c>
      <c r="AV184" s="13" t="s">
        <v>82</v>
      </c>
      <c r="AW184" s="13" t="s">
        <v>4</v>
      </c>
      <c r="AX184" s="13" t="s">
        <v>80</v>
      </c>
      <c r="AY184" s="251" t="s">
        <v>114</v>
      </c>
    </row>
    <row r="185" s="2" customFormat="1" ht="21.75" customHeight="1">
      <c r="A185" s="39"/>
      <c r="B185" s="40"/>
      <c r="C185" s="219" t="s">
        <v>250</v>
      </c>
      <c r="D185" s="219" t="s">
        <v>117</v>
      </c>
      <c r="E185" s="220" t="s">
        <v>251</v>
      </c>
      <c r="F185" s="221" t="s">
        <v>252</v>
      </c>
      <c r="G185" s="222" t="s">
        <v>246</v>
      </c>
      <c r="H185" s="223">
        <v>119.316</v>
      </c>
      <c r="I185" s="224"/>
      <c r="J185" s="225">
        <f>ROUND(I185*H185,2)</f>
        <v>0</v>
      </c>
      <c r="K185" s="221" t="s">
        <v>171</v>
      </c>
      <c r="L185" s="45"/>
      <c r="M185" s="226" t="s">
        <v>19</v>
      </c>
      <c r="N185" s="227" t="s">
        <v>43</v>
      </c>
      <c r="O185" s="85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131</v>
      </c>
      <c r="AT185" s="230" t="s">
        <v>117</v>
      </c>
      <c r="AU185" s="230" t="s">
        <v>82</v>
      </c>
      <c r="AY185" s="18" t="s">
        <v>114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80</v>
      </c>
      <c r="BK185" s="231">
        <f>ROUND(I185*H185,2)</f>
        <v>0</v>
      </c>
      <c r="BL185" s="18" t="s">
        <v>131</v>
      </c>
      <c r="BM185" s="230" t="s">
        <v>253</v>
      </c>
    </row>
    <row r="186" s="2" customFormat="1">
      <c r="A186" s="39"/>
      <c r="B186" s="40"/>
      <c r="C186" s="41"/>
      <c r="D186" s="237" t="s">
        <v>173</v>
      </c>
      <c r="E186" s="41"/>
      <c r="F186" s="238" t="s">
        <v>254</v>
      </c>
      <c r="G186" s="41"/>
      <c r="H186" s="41"/>
      <c r="I186" s="137"/>
      <c r="J186" s="41"/>
      <c r="K186" s="41"/>
      <c r="L186" s="45"/>
      <c r="M186" s="239"/>
      <c r="N186" s="24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173</v>
      </c>
      <c r="AU186" s="18" t="s">
        <v>82</v>
      </c>
    </row>
    <row r="187" s="13" customFormat="1">
      <c r="A187" s="13"/>
      <c r="B187" s="241"/>
      <c r="C187" s="242"/>
      <c r="D187" s="237" t="s">
        <v>175</v>
      </c>
      <c r="E187" s="243" t="s">
        <v>19</v>
      </c>
      <c r="F187" s="244" t="s">
        <v>255</v>
      </c>
      <c r="G187" s="242"/>
      <c r="H187" s="245">
        <v>3.6349999999999998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1" t="s">
        <v>175</v>
      </c>
      <c r="AU187" s="251" t="s">
        <v>82</v>
      </c>
      <c r="AV187" s="13" t="s">
        <v>82</v>
      </c>
      <c r="AW187" s="13" t="s">
        <v>33</v>
      </c>
      <c r="AX187" s="13" t="s">
        <v>72</v>
      </c>
      <c r="AY187" s="251" t="s">
        <v>114</v>
      </c>
    </row>
    <row r="188" s="15" customFormat="1">
      <c r="A188" s="15"/>
      <c r="B188" s="263"/>
      <c r="C188" s="264"/>
      <c r="D188" s="237" t="s">
        <v>175</v>
      </c>
      <c r="E188" s="265" t="s">
        <v>19</v>
      </c>
      <c r="F188" s="266" t="s">
        <v>256</v>
      </c>
      <c r="G188" s="264"/>
      <c r="H188" s="267">
        <v>3.6349999999999998</v>
      </c>
      <c r="I188" s="268"/>
      <c r="J188" s="264"/>
      <c r="K188" s="264"/>
      <c r="L188" s="269"/>
      <c r="M188" s="270"/>
      <c r="N188" s="271"/>
      <c r="O188" s="271"/>
      <c r="P188" s="271"/>
      <c r="Q188" s="271"/>
      <c r="R188" s="271"/>
      <c r="S188" s="271"/>
      <c r="T188" s="272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3" t="s">
        <v>175</v>
      </c>
      <c r="AU188" s="273" t="s">
        <v>82</v>
      </c>
      <c r="AV188" s="15" t="s">
        <v>127</v>
      </c>
      <c r="AW188" s="15" t="s">
        <v>33</v>
      </c>
      <c r="AX188" s="15" t="s">
        <v>72</v>
      </c>
      <c r="AY188" s="273" t="s">
        <v>114</v>
      </c>
    </row>
    <row r="189" s="13" customFormat="1">
      <c r="A189" s="13"/>
      <c r="B189" s="241"/>
      <c r="C189" s="242"/>
      <c r="D189" s="237" t="s">
        <v>175</v>
      </c>
      <c r="E189" s="243" t="s">
        <v>19</v>
      </c>
      <c r="F189" s="244" t="s">
        <v>257</v>
      </c>
      <c r="G189" s="242"/>
      <c r="H189" s="245">
        <v>0.375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1" t="s">
        <v>175</v>
      </c>
      <c r="AU189" s="251" t="s">
        <v>82</v>
      </c>
      <c r="AV189" s="13" t="s">
        <v>82</v>
      </c>
      <c r="AW189" s="13" t="s">
        <v>33</v>
      </c>
      <c r="AX189" s="13" t="s">
        <v>72</v>
      </c>
      <c r="AY189" s="251" t="s">
        <v>114</v>
      </c>
    </row>
    <row r="190" s="13" customFormat="1">
      <c r="A190" s="13"/>
      <c r="B190" s="241"/>
      <c r="C190" s="242"/>
      <c r="D190" s="237" t="s">
        <v>175</v>
      </c>
      <c r="E190" s="243" t="s">
        <v>19</v>
      </c>
      <c r="F190" s="244" t="s">
        <v>258</v>
      </c>
      <c r="G190" s="242"/>
      <c r="H190" s="245">
        <v>5.8129999999999997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1" t="s">
        <v>175</v>
      </c>
      <c r="AU190" s="251" t="s">
        <v>82</v>
      </c>
      <c r="AV190" s="13" t="s">
        <v>82</v>
      </c>
      <c r="AW190" s="13" t="s">
        <v>33</v>
      </c>
      <c r="AX190" s="13" t="s">
        <v>72</v>
      </c>
      <c r="AY190" s="251" t="s">
        <v>114</v>
      </c>
    </row>
    <row r="191" s="13" customFormat="1">
      <c r="A191" s="13"/>
      <c r="B191" s="241"/>
      <c r="C191" s="242"/>
      <c r="D191" s="237" t="s">
        <v>175</v>
      </c>
      <c r="E191" s="243" t="s">
        <v>19</v>
      </c>
      <c r="F191" s="244" t="s">
        <v>259</v>
      </c>
      <c r="G191" s="242"/>
      <c r="H191" s="245">
        <v>5.7000000000000002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1" t="s">
        <v>175</v>
      </c>
      <c r="AU191" s="251" t="s">
        <v>82</v>
      </c>
      <c r="AV191" s="13" t="s">
        <v>82</v>
      </c>
      <c r="AW191" s="13" t="s">
        <v>33</v>
      </c>
      <c r="AX191" s="13" t="s">
        <v>72</v>
      </c>
      <c r="AY191" s="251" t="s">
        <v>114</v>
      </c>
    </row>
    <row r="192" s="13" customFormat="1">
      <c r="A192" s="13"/>
      <c r="B192" s="241"/>
      <c r="C192" s="242"/>
      <c r="D192" s="237" t="s">
        <v>175</v>
      </c>
      <c r="E192" s="243" t="s">
        <v>19</v>
      </c>
      <c r="F192" s="244" t="s">
        <v>260</v>
      </c>
      <c r="G192" s="242"/>
      <c r="H192" s="245">
        <v>5.0149999999999997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1" t="s">
        <v>175</v>
      </c>
      <c r="AU192" s="251" t="s">
        <v>82</v>
      </c>
      <c r="AV192" s="13" t="s">
        <v>82</v>
      </c>
      <c r="AW192" s="13" t="s">
        <v>33</v>
      </c>
      <c r="AX192" s="13" t="s">
        <v>72</v>
      </c>
      <c r="AY192" s="251" t="s">
        <v>114</v>
      </c>
    </row>
    <row r="193" s="13" customFormat="1">
      <c r="A193" s="13"/>
      <c r="B193" s="241"/>
      <c r="C193" s="242"/>
      <c r="D193" s="237" t="s">
        <v>175</v>
      </c>
      <c r="E193" s="243" t="s">
        <v>19</v>
      </c>
      <c r="F193" s="244" t="s">
        <v>261</v>
      </c>
      <c r="G193" s="242"/>
      <c r="H193" s="245">
        <v>4.125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1" t="s">
        <v>175</v>
      </c>
      <c r="AU193" s="251" t="s">
        <v>82</v>
      </c>
      <c r="AV193" s="13" t="s">
        <v>82</v>
      </c>
      <c r="AW193" s="13" t="s">
        <v>33</v>
      </c>
      <c r="AX193" s="13" t="s">
        <v>72</v>
      </c>
      <c r="AY193" s="251" t="s">
        <v>114</v>
      </c>
    </row>
    <row r="194" s="15" customFormat="1">
      <c r="A194" s="15"/>
      <c r="B194" s="263"/>
      <c r="C194" s="264"/>
      <c r="D194" s="237" t="s">
        <v>175</v>
      </c>
      <c r="E194" s="265" t="s">
        <v>19</v>
      </c>
      <c r="F194" s="266" t="s">
        <v>262</v>
      </c>
      <c r="G194" s="264"/>
      <c r="H194" s="267">
        <v>21.027999999999999</v>
      </c>
      <c r="I194" s="268"/>
      <c r="J194" s="264"/>
      <c r="K194" s="264"/>
      <c r="L194" s="269"/>
      <c r="M194" s="270"/>
      <c r="N194" s="271"/>
      <c r="O194" s="271"/>
      <c r="P194" s="271"/>
      <c r="Q194" s="271"/>
      <c r="R194" s="271"/>
      <c r="S194" s="271"/>
      <c r="T194" s="272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3" t="s">
        <v>175</v>
      </c>
      <c r="AU194" s="273" t="s">
        <v>82</v>
      </c>
      <c r="AV194" s="15" t="s">
        <v>127</v>
      </c>
      <c r="AW194" s="15" t="s">
        <v>33</v>
      </c>
      <c r="AX194" s="15" t="s">
        <v>72</v>
      </c>
      <c r="AY194" s="273" t="s">
        <v>114</v>
      </c>
    </row>
    <row r="195" s="13" customFormat="1">
      <c r="A195" s="13"/>
      <c r="B195" s="241"/>
      <c r="C195" s="242"/>
      <c r="D195" s="237" t="s">
        <v>175</v>
      </c>
      <c r="E195" s="243" t="s">
        <v>19</v>
      </c>
      <c r="F195" s="244" t="s">
        <v>263</v>
      </c>
      <c r="G195" s="242"/>
      <c r="H195" s="245">
        <v>1.728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1" t="s">
        <v>175</v>
      </c>
      <c r="AU195" s="251" t="s">
        <v>82</v>
      </c>
      <c r="AV195" s="13" t="s">
        <v>82</v>
      </c>
      <c r="AW195" s="13" t="s">
        <v>33</v>
      </c>
      <c r="AX195" s="13" t="s">
        <v>72</v>
      </c>
      <c r="AY195" s="251" t="s">
        <v>114</v>
      </c>
    </row>
    <row r="196" s="13" customFormat="1">
      <c r="A196" s="13"/>
      <c r="B196" s="241"/>
      <c r="C196" s="242"/>
      <c r="D196" s="237" t="s">
        <v>175</v>
      </c>
      <c r="E196" s="243" t="s">
        <v>19</v>
      </c>
      <c r="F196" s="244" t="s">
        <v>264</v>
      </c>
      <c r="G196" s="242"/>
      <c r="H196" s="245">
        <v>5.25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1" t="s">
        <v>175</v>
      </c>
      <c r="AU196" s="251" t="s">
        <v>82</v>
      </c>
      <c r="AV196" s="13" t="s">
        <v>82</v>
      </c>
      <c r="AW196" s="13" t="s">
        <v>33</v>
      </c>
      <c r="AX196" s="13" t="s">
        <v>72</v>
      </c>
      <c r="AY196" s="251" t="s">
        <v>114</v>
      </c>
    </row>
    <row r="197" s="13" customFormat="1">
      <c r="A197" s="13"/>
      <c r="B197" s="241"/>
      <c r="C197" s="242"/>
      <c r="D197" s="237" t="s">
        <v>175</v>
      </c>
      <c r="E197" s="243" t="s">
        <v>19</v>
      </c>
      <c r="F197" s="244" t="s">
        <v>265</v>
      </c>
      <c r="G197" s="242"/>
      <c r="H197" s="245">
        <v>7.2149999999999999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1" t="s">
        <v>175</v>
      </c>
      <c r="AU197" s="251" t="s">
        <v>82</v>
      </c>
      <c r="AV197" s="13" t="s">
        <v>82</v>
      </c>
      <c r="AW197" s="13" t="s">
        <v>33</v>
      </c>
      <c r="AX197" s="13" t="s">
        <v>72</v>
      </c>
      <c r="AY197" s="251" t="s">
        <v>114</v>
      </c>
    </row>
    <row r="198" s="13" customFormat="1">
      <c r="A198" s="13"/>
      <c r="B198" s="241"/>
      <c r="C198" s="242"/>
      <c r="D198" s="237" t="s">
        <v>175</v>
      </c>
      <c r="E198" s="243" t="s">
        <v>19</v>
      </c>
      <c r="F198" s="244" t="s">
        <v>266</v>
      </c>
      <c r="G198" s="242"/>
      <c r="H198" s="245">
        <v>3.4649999999999999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1" t="s">
        <v>175</v>
      </c>
      <c r="AU198" s="251" t="s">
        <v>82</v>
      </c>
      <c r="AV198" s="13" t="s">
        <v>82</v>
      </c>
      <c r="AW198" s="13" t="s">
        <v>33</v>
      </c>
      <c r="AX198" s="13" t="s">
        <v>72</v>
      </c>
      <c r="AY198" s="251" t="s">
        <v>114</v>
      </c>
    </row>
    <row r="199" s="15" customFormat="1">
      <c r="A199" s="15"/>
      <c r="B199" s="263"/>
      <c r="C199" s="264"/>
      <c r="D199" s="237" t="s">
        <v>175</v>
      </c>
      <c r="E199" s="265" t="s">
        <v>19</v>
      </c>
      <c r="F199" s="266" t="s">
        <v>267</v>
      </c>
      <c r="G199" s="264"/>
      <c r="H199" s="267">
        <v>17.658000000000001</v>
      </c>
      <c r="I199" s="268"/>
      <c r="J199" s="264"/>
      <c r="K199" s="264"/>
      <c r="L199" s="269"/>
      <c r="M199" s="270"/>
      <c r="N199" s="271"/>
      <c r="O199" s="271"/>
      <c r="P199" s="271"/>
      <c r="Q199" s="271"/>
      <c r="R199" s="271"/>
      <c r="S199" s="271"/>
      <c r="T199" s="272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3" t="s">
        <v>175</v>
      </c>
      <c r="AU199" s="273" t="s">
        <v>82</v>
      </c>
      <c r="AV199" s="15" t="s">
        <v>127</v>
      </c>
      <c r="AW199" s="15" t="s">
        <v>33</v>
      </c>
      <c r="AX199" s="15" t="s">
        <v>72</v>
      </c>
      <c r="AY199" s="273" t="s">
        <v>114</v>
      </c>
    </row>
    <row r="200" s="13" customFormat="1">
      <c r="A200" s="13"/>
      <c r="B200" s="241"/>
      <c r="C200" s="242"/>
      <c r="D200" s="237" t="s">
        <v>175</v>
      </c>
      <c r="E200" s="243" t="s">
        <v>19</v>
      </c>
      <c r="F200" s="244" t="s">
        <v>268</v>
      </c>
      <c r="G200" s="242"/>
      <c r="H200" s="245">
        <v>76.995000000000005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1" t="s">
        <v>175</v>
      </c>
      <c r="AU200" s="251" t="s">
        <v>82</v>
      </c>
      <c r="AV200" s="13" t="s">
        <v>82</v>
      </c>
      <c r="AW200" s="13" t="s">
        <v>33</v>
      </c>
      <c r="AX200" s="13" t="s">
        <v>72</v>
      </c>
      <c r="AY200" s="251" t="s">
        <v>114</v>
      </c>
    </row>
    <row r="201" s="15" customFormat="1">
      <c r="A201" s="15"/>
      <c r="B201" s="263"/>
      <c r="C201" s="264"/>
      <c r="D201" s="237" t="s">
        <v>175</v>
      </c>
      <c r="E201" s="265" t="s">
        <v>19</v>
      </c>
      <c r="F201" s="266" t="s">
        <v>269</v>
      </c>
      <c r="G201" s="264"/>
      <c r="H201" s="267">
        <v>76.995000000000005</v>
      </c>
      <c r="I201" s="268"/>
      <c r="J201" s="264"/>
      <c r="K201" s="264"/>
      <c r="L201" s="269"/>
      <c r="M201" s="270"/>
      <c r="N201" s="271"/>
      <c r="O201" s="271"/>
      <c r="P201" s="271"/>
      <c r="Q201" s="271"/>
      <c r="R201" s="271"/>
      <c r="S201" s="271"/>
      <c r="T201" s="272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3" t="s">
        <v>175</v>
      </c>
      <c r="AU201" s="273" t="s">
        <v>82</v>
      </c>
      <c r="AV201" s="15" t="s">
        <v>127</v>
      </c>
      <c r="AW201" s="15" t="s">
        <v>33</v>
      </c>
      <c r="AX201" s="15" t="s">
        <v>72</v>
      </c>
      <c r="AY201" s="273" t="s">
        <v>114</v>
      </c>
    </row>
    <row r="202" s="14" customFormat="1">
      <c r="A202" s="14"/>
      <c r="B202" s="252"/>
      <c r="C202" s="253"/>
      <c r="D202" s="237" t="s">
        <v>175</v>
      </c>
      <c r="E202" s="254" t="s">
        <v>19</v>
      </c>
      <c r="F202" s="255" t="s">
        <v>180</v>
      </c>
      <c r="G202" s="253"/>
      <c r="H202" s="256">
        <v>119.316</v>
      </c>
      <c r="I202" s="257"/>
      <c r="J202" s="253"/>
      <c r="K202" s="253"/>
      <c r="L202" s="258"/>
      <c r="M202" s="259"/>
      <c r="N202" s="260"/>
      <c r="O202" s="260"/>
      <c r="P202" s="260"/>
      <c r="Q202" s="260"/>
      <c r="R202" s="260"/>
      <c r="S202" s="260"/>
      <c r="T202" s="26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2" t="s">
        <v>175</v>
      </c>
      <c r="AU202" s="262" t="s">
        <v>82</v>
      </c>
      <c r="AV202" s="14" t="s">
        <v>131</v>
      </c>
      <c r="AW202" s="14" t="s">
        <v>33</v>
      </c>
      <c r="AX202" s="14" t="s">
        <v>80</v>
      </c>
      <c r="AY202" s="262" t="s">
        <v>114</v>
      </c>
    </row>
    <row r="203" s="2" customFormat="1" ht="21.75" customHeight="1">
      <c r="A203" s="39"/>
      <c r="B203" s="40"/>
      <c r="C203" s="219" t="s">
        <v>270</v>
      </c>
      <c r="D203" s="219" t="s">
        <v>117</v>
      </c>
      <c r="E203" s="220" t="s">
        <v>271</v>
      </c>
      <c r="F203" s="221" t="s">
        <v>272</v>
      </c>
      <c r="G203" s="222" t="s">
        <v>246</v>
      </c>
      <c r="H203" s="223">
        <v>10.800000000000001</v>
      </c>
      <c r="I203" s="224"/>
      <c r="J203" s="225">
        <f>ROUND(I203*H203,2)</f>
        <v>0</v>
      </c>
      <c r="K203" s="221" t="s">
        <v>171</v>
      </c>
      <c r="L203" s="45"/>
      <c r="M203" s="226" t="s">
        <v>19</v>
      </c>
      <c r="N203" s="227" t="s">
        <v>43</v>
      </c>
      <c r="O203" s="85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131</v>
      </c>
      <c r="AT203" s="230" t="s">
        <v>117</v>
      </c>
      <c r="AU203" s="230" t="s">
        <v>82</v>
      </c>
      <c r="AY203" s="18" t="s">
        <v>114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80</v>
      </c>
      <c r="BK203" s="231">
        <f>ROUND(I203*H203,2)</f>
        <v>0</v>
      </c>
      <c r="BL203" s="18" t="s">
        <v>131</v>
      </c>
      <c r="BM203" s="230" t="s">
        <v>273</v>
      </c>
    </row>
    <row r="204" s="2" customFormat="1">
      <c r="A204" s="39"/>
      <c r="B204" s="40"/>
      <c r="C204" s="41"/>
      <c r="D204" s="237" t="s">
        <v>173</v>
      </c>
      <c r="E204" s="41"/>
      <c r="F204" s="238" t="s">
        <v>274</v>
      </c>
      <c r="G204" s="41"/>
      <c r="H204" s="41"/>
      <c r="I204" s="137"/>
      <c r="J204" s="41"/>
      <c r="K204" s="41"/>
      <c r="L204" s="45"/>
      <c r="M204" s="239"/>
      <c r="N204" s="240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173</v>
      </c>
      <c r="AU204" s="18" t="s">
        <v>82</v>
      </c>
    </row>
    <row r="205" s="13" customFormat="1">
      <c r="A205" s="13"/>
      <c r="B205" s="241"/>
      <c r="C205" s="242"/>
      <c r="D205" s="237" t="s">
        <v>175</v>
      </c>
      <c r="E205" s="242"/>
      <c r="F205" s="244" t="s">
        <v>275</v>
      </c>
      <c r="G205" s="242"/>
      <c r="H205" s="245">
        <v>10.800000000000001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1" t="s">
        <v>175</v>
      </c>
      <c r="AU205" s="251" t="s">
        <v>82</v>
      </c>
      <c r="AV205" s="13" t="s">
        <v>82</v>
      </c>
      <c r="AW205" s="13" t="s">
        <v>4</v>
      </c>
      <c r="AX205" s="13" t="s">
        <v>80</v>
      </c>
      <c r="AY205" s="251" t="s">
        <v>114</v>
      </c>
    </row>
    <row r="206" s="2" customFormat="1" ht="21.75" customHeight="1">
      <c r="A206" s="39"/>
      <c r="B206" s="40"/>
      <c r="C206" s="219" t="s">
        <v>276</v>
      </c>
      <c r="D206" s="219" t="s">
        <v>117</v>
      </c>
      <c r="E206" s="220" t="s">
        <v>277</v>
      </c>
      <c r="F206" s="221" t="s">
        <v>278</v>
      </c>
      <c r="G206" s="222" t="s">
        <v>246</v>
      </c>
      <c r="H206" s="223">
        <v>21.600000000000001</v>
      </c>
      <c r="I206" s="224"/>
      <c r="J206" s="225">
        <f>ROUND(I206*H206,2)</f>
        <v>0</v>
      </c>
      <c r="K206" s="221" t="s">
        <v>171</v>
      </c>
      <c r="L206" s="45"/>
      <c r="M206" s="226" t="s">
        <v>19</v>
      </c>
      <c r="N206" s="227" t="s">
        <v>43</v>
      </c>
      <c r="O206" s="85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131</v>
      </c>
      <c r="AT206" s="230" t="s">
        <v>117</v>
      </c>
      <c r="AU206" s="230" t="s">
        <v>82</v>
      </c>
      <c r="AY206" s="18" t="s">
        <v>114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80</v>
      </c>
      <c r="BK206" s="231">
        <f>ROUND(I206*H206,2)</f>
        <v>0</v>
      </c>
      <c r="BL206" s="18" t="s">
        <v>131</v>
      </c>
      <c r="BM206" s="230" t="s">
        <v>279</v>
      </c>
    </row>
    <row r="207" s="2" customFormat="1">
      <c r="A207" s="39"/>
      <c r="B207" s="40"/>
      <c r="C207" s="41"/>
      <c r="D207" s="237" t="s">
        <v>173</v>
      </c>
      <c r="E207" s="41"/>
      <c r="F207" s="238" t="s">
        <v>280</v>
      </c>
      <c r="G207" s="41"/>
      <c r="H207" s="41"/>
      <c r="I207" s="137"/>
      <c r="J207" s="41"/>
      <c r="K207" s="41"/>
      <c r="L207" s="45"/>
      <c r="M207" s="239"/>
      <c r="N207" s="240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173</v>
      </c>
      <c r="AU207" s="18" t="s">
        <v>82</v>
      </c>
    </row>
    <row r="208" s="13" customFormat="1">
      <c r="A208" s="13"/>
      <c r="B208" s="241"/>
      <c r="C208" s="242"/>
      <c r="D208" s="237" t="s">
        <v>175</v>
      </c>
      <c r="E208" s="243" t="s">
        <v>19</v>
      </c>
      <c r="F208" s="244" t="s">
        <v>281</v>
      </c>
      <c r="G208" s="242"/>
      <c r="H208" s="245">
        <v>2.3999999999999999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1" t="s">
        <v>175</v>
      </c>
      <c r="AU208" s="251" t="s">
        <v>82</v>
      </c>
      <c r="AV208" s="13" t="s">
        <v>82</v>
      </c>
      <c r="AW208" s="13" t="s">
        <v>33</v>
      </c>
      <c r="AX208" s="13" t="s">
        <v>72</v>
      </c>
      <c r="AY208" s="251" t="s">
        <v>114</v>
      </c>
    </row>
    <row r="209" s="13" customFormat="1">
      <c r="A209" s="13"/>
      <c r="B209" s="241"/>
      <c r="C209" s="242"/>
      <c r="D209" s="237" t="s">
        <v>175</v>
      </c>
      <c r="E209" s="243" t="s">
        <v>19</v>
      </c>
      <c r="F209" s="244" t="s">
        <v>282</v>
      </c>
      <c r="G209" s="242"/>
      <c r="H209" s="245">
        <v>1.44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1" t="s">
        <v>175</v>
      </c>
      <c r="AU209" s="251" t="s">
        <v>82</v>
      </c>
      <c r="AV209" s="13" t="s">
        <v>82</v>
      </c>
      <c r="AW209" s="13" t="s">
        <v>33</v>
      </c>
      <c r="AX209" s="13" t="s">
        <v>72</v>
      </c>
      <c r="AY209" s="251" t="s">
        <v>114</v>
      </c>
    </row>
    <row r="210" s="13" customFormat="1">
      <c r="A210" s="13"/>
      <c r="B210" s="241"/>
      <c r="C210" s="242"/>
      <c r="D210" s="237" t="s">
        <v>175</v>
      </c>
      <c r="E210" s="243" t="s">
        <v>19</v>
      </c>
      <c r="F210" s="244" t="s">
        <v>283</v>
      </c>
      <c r="G210" s="242"/>
      <c r="H210" s="245">
        <v>2.8799999999999999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1" t="s">
        <v>175</v>
      </c>
      <c r="AU210" s="251" t="s">
        <v>82</v>
      </c>
      <c r="AV210" s="13" t="s">
        <v>82</v>
      </c>
      <c r="AW210" s="13" t="s">
        <v>33</v>
      </c>
      <c r="AX210" s="13" t="s">
        <v>72</v>
      </c>
      <c r="AY210" s="251" t="s">
        <v>114</v>
      </c>
    </row>
    <row r="211" s="13" customFormat="1">
      <c r="A211" s="13"/>
      <c r="B211" s="241"/>
      <c r="C211" s="242"/>
      <c r="D211" s="237" t="s">
        <v>175</v>
      </c>
      <c r="E211" s="243" t="s">
        <v>19</v>
      </c>
      <c r="F211" s="244" t="s">
        <v>284</v>
      </c>
      <c r="G211" s="242"/>
      <c r="H211" s="245">
        <v>9.5999999999999996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1" t="s">
        <v>175</v>
      </c>
      <c r="AU211" s="251" t="s">
        <v>82</v>
      </c>
      <c r="AV211" s="13" t="s">
        <v>82</v>
      </c>
      <c r="AW211" s="13" t="s">
        <v>33</v>
      </c>
      <c r="AX211" s="13" t="s">
        <v>72</v>
      </c>
      <c r="AY211" s="251" t="s">
        <v>114</v>
      </c>
    </row>
    <row r="212" s="13" customFormat="1">
      <c r="A212" s="13"/>
      <c r="B212" s="241"/>
      <c r="C212" s="242"/>
      <c r="D212" s="237" t="s">
        <v>175</v>
      </c>
      <c r="E212" s="243" t="s">
        <v>19</v>
      </c>
      <c r="F212" s="244" t="s">
        <v>285</v>
      </c>
      <c r="G212" s="242"/>
      <c r="H212" s="245">
        <v>2.8799999999999999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1" t="s">
        <v>175</v>
      </c>
      <c r="AU212" s="251" t="s">
        <v>82</v>
      </c>
      <c r="AV212" s="13" t="s">
        <v>82</v>
      </c>
      <c r="AW212" s="13" t="s">
        <v>33</v>
      </c>
      <c r="AX212" s="13" t="s">
        <v>72</v>
      </c>
      <c r="AY212" s="251" t="s">
        <v>114</v>
      </c>
    </row>
    <row r="213" s="13" customFormat="1">
      <c r="A213" s="13"/>
      <c r="B213" s="241"/>
      <c r="C213" s="242"/>
      <c r="D213" s="237" t="s">
        <v>175</v>
      </c>
      <c r="E213" s="243" t="s">
        <v>19</v>
      </c>
      <c r="F213" s="244" t="s">
        <v>286</v>
      </c>
      <c r="G213" s="242"/>
      <c r="H213" s="245">
        <v>2.3999999999999999</v>
      </c>
      <c r="I213" s="246"/>
      <c r="J213" s="242"/>
      <c r="K213" s="242"/>
      <c r="L213" s="247"/>
      <c r="M213" s="248"/>
      <c r="N213" s="249"/>
      <c r="O213" s="249"/>
      <c r="P213" s="249"/>
      <c r="Q213" s="249"/>
      <c r="R213" s="249"/>
      <c r="S213" s="249"/>
      <c r="T213" s="25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1" t="s">
        <v>175</v>
      </c>
      <c r="AU213" s="251" t="s">
        <v>82</v>
      </c>
      <c r="AV213" s="13" t="s">
        <v>82</v>
      </c>
      <c r="AW213" s="13" t="s">
        <v>33</v>
      </c>
      <c r="AX213" s="13" t="s">
        <v>72</v>
      </c>
      <c r="AY213" s="251" t="s">
        <v>114</v>
      </c>
    </row>
    <row r="214" s="15" customFormat="1">
      <c r="A214" s="15"/>
      <c r="B214" s="263"/>
      <c r="C214" s="264"/>
      <c r="D214" s="237" t="s">
        <v>175</v>
      </c>
      <c r="E214" s="265" t="s">
        <v>19</v>
      </c>
      <c r="F214" s="266" t="s">
        <v>287</v>
      </c>
      <c r="G214" s="264"/>
      <c r="H214" s="267">
        <v>21.599999999999998</v>
      </c>
      <c r="I214" s="268"/>
      <c r="J214" s="264"/>
      <c r="K214" s="264"/>
      <c r="L214" s="269"/>
      <c r="M214" s="270"/>
      <c r="N214" s="271"/>
      <c r="O214" s="271"/>
      <c r="P214" s="271"/>
      <c r="Q214" s="271"/>
      <c r="R214" s="271"/>
      <c r="S214" s="271"/>
      <c r="T214" s="272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3" t="s">
        <v>175</v>
      </c>
      <c r="AU214" s="273" t="s">
        <v>82</v>
      </c>
      <c r="AV214" s="15" t="s">
        <v>127</v>
      </c>
      <c r="AW214" s="15" t="s">
        <v>33</v>
      </c>
      <c r="AX214" s="15" t="s">
        <v>72</v>
      </c>
      <c r="AY214" s="273" t="s">
        <v>114</v>
      </c>
    </row>
    <row r="215" s="14" customFormat="1">
      <c r="A215" s="14"/>
      <c r="B215" s="252"/>
      <c r="C215" s="253"/>
      <c r="D215" s="237" t="s">
        <v>175</v>
      </c>
      <c r="E215" s="254" t="s">
        <v>19</v>
      </c>
      <c r="F215" s="255" t="s">
        <v>180</v>
      </c>
      <c r="G215" s="253"/>
      <c r="H215" s="256">
        <v>21.599999999999998</v>
      </c>
      <c r="I215" s="257"/>
      <c r="J215" s="253"/>
      <c r="K215" s="253"/>
      <c r="L215" s="258"/>
      <c r="M215" s="259"/>
      <c r="N215" s="260"/>
      <c r="O215" s="260"/>
      <c r="P215" s="260"/>
      <c r="Q215" s="260"/>
      <c r="R215" s="260"/>
      <c r="S215" s="260"/>
      <c r="T215" s="26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2" t="s">
        <v>175</v>
      </c>
      <c r="AU215" s="262" t="s">
        <v>82</v>
      </c>
      <c r="AV215" s="14" t="s">
        <v>131</v>
      </c>
      <c r="AW215" s="14" t="s">
        <v>33</v>
      </c>
      <c r="AX215" s="14" t="s">
        <v>80</v>
      </c>
      <c r="AY215" s="262" t="s">
        <v>114</v>
      </c>
    </row>
    <row r="216" s="2" customFormat="1" ht="33" customHeight="1">
      <c r="A216" s="39"/>
      <c r="B216" s="40"/>
      <c r="C216" s="219" t="s">
        <v>8</v>
      </c>
      <c r="D216" s="219" t="s">
        <v>117</v>
      </c>
      <c r="E216" s="220" t="s">
        <v>288</v>
      </c>
      <c r="F216" s="221" t="s">
        <v>289</v>
      </c>
      <c r="G216" s="222" t="s">
        <v>246</v>
      </c>
      <c r="H216" s="223">
        <v>45.450000000000003</v>
      </c>
      <c r="I216" s="224"/>
      <c r="J216" s="225">
        <f>ROUND(I216*H216,2)</f>
        <v>0</v>
      </c>
      <c r="K216" s="221" t="s">
        <v>171</v>
      </c>
      <c r="L216" s="45"/>
      <c r="M216" s="226" t="s">
        <v>19</v>
      </c>
      <c r="N216" s="227" t="s">
        <v>43</v>
      </c>
      <c r="O216" s="85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131</v>
      </c>
      <c r="AT216" s="230" t="s">
        <v>117</v>
      </c>
      <c r="AU216" s="230" t="s">
        <v>82</v>
      </c>
      <c r="AY216" s="18" t="s">
        <v>114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80</v>
      </c>
      <c r="BK216" s="231">
        <f>ROUND(I216*H216,2)</f>
        <v>0</v>
      </c>
      <c r="BL216" s="18" t="s">
        <v>131</v>
      </c>
      <c r="BM216" s="230" t="s">
        <v>290</v>
      </c>
    </row>
    <row r="217" s="2" customFormat="1">
      <c r="A217" s="39"/>
      <c r="B217" s="40"/>
      <c r="C217" s="41"/>
      <c r="D217" s="237" t="s">
        <v>173</v>
      </c>
      <c r="E217" s="41"/>
      <c r="F217" s="238" t="s">
        <v>291</v>
      </c>
      <c r="G217" s="41"/>
      <c r="H217" s="41"/>
      <c r="I217" s="137"/>
      <c r="J217" s="41"/>
      <c r="K217" s="41"/>
      <c r="L217" s="45"/>
      <c r="M217" s="239"/>
      <c r="N217" s="240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173</v>
      </c>
      <c r="AU217" s="18" t="s">
        <v>82</v>
      </c>
    </row>
    <row r="218" s="13" customFormat="1">
      <c r="A218" s="13"/>
      <c r="B218" s="241"/>
      <c r="C218" s="242"/>
      <c r="D218" s="237" t="s">
        <v>175</v>
      </c>
      <c r="E218" s="243" t="s">
        <v>19</v>
      </c>
      <c r="F218" s="244" t="s">
        <v>292</v>
      </c>
      <c r="G218" s="242"/>
      <c r="H218" s="245">
        <v>45.450000000000003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1" t="s">
        <v>175</v>
      </c>
      <c r="AU218" s="251" t="s">
        <v>82</v>
      </c>
      <c r="AV218" s="13" t="s">
        <v>82</v>
      </c>
      <c r="AW218" s="13" t="s">
        <v>33</v>
      </c>
      <c r="AX218" s="13" t="s">
        <v>80</v>
      </c>
      <c r="AY218" s="251" t="s">
        <v>114</v>
      </c>
    </row>
    <row r="219" s="2" customFormat="1" ht="33" customHeight="1">
      <c r="A219" s="39"/>
      <c r="B219" s="40"/>
      <c r="C219" s="219" t="s">
        <v>293</v>
      </c>
      <c r="D219" s="219" t="s">
        <v>117</v>
      </c>
      <c r="E219" s="220" t="s">
        <v>294</v>
      </c>
      <c r="F219" s="221" t="s">
        <v>295</v>
      </c>
      <c r="G219" s="222" t="s">
        <v>246</v>
      </c>
      <c r="H219" s="223">
        <v>163.64099999999999</v>
      </c>
      <c r="I219" s="224"/>
      <c r="J219" s="225">
        <f>ROUND(I219*H219,2)</f>
        <v>0</v>
      </c>
      <c r="K219" s="221" t="s">
        <v>171</v>
      </c>
      <c r="L219" s="45"/>
      <c r="M219" s="226" t="s">
        <v>19</v>
      </c>
      <c r="N219" s="227" t="s">
        <v>43</v>
      </c>
      <c r="O219" s="85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0" t="s">
        <v>131</v>
      </c>
      <c r="AT219" s="230" t="s">
        <v>117</v>
      </c>
      <c r="AU219" s="230" t="s">
        <v>82</v>
      </c>
      <c r="AY219" s="18" t="s">
        <v>114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8" t="s">
        <v>80</v>
      </c>
      <c r="BK219" s="231">
        <f>ROUND(I219*H219,2)</f>
        <v>0</v>
      </c>
      <c r="BL219" s="18" t="s">
        <v>131</v>
      </c>
      <c r="BM219" s="230" t="s">
        <v>296</v>
      </c>
    </row>
    <row r="220" s="2" customFormat="1">
      <c r="A220" s="39"/>
      <c r="B220" s="40"/>
      <c r="C220" s="41"/>
      <c r="D220" s="237" t="s">
        <v>173</v>
      </c>
      <c r="E220" s="41"/>
      <c r="F220" s="238" t="s">
        <v>291</v>
      </c>
      <c r="G220" s="41"/>
      <c r="H220" s="41"/>
      <c r="I220" s="137"/>
      <c r="J220" s="41"/>
      <c r="K220" s="41"/>
      <c r="L220" s="45"/>
      <c r="M220" s="239"/>
      <c r="N220" s="240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173</v>
      </c>
      <c r="AU220" s="18" t="s">
        <v>82</v>
      </c>
    </row>
    <row r="221" s="13" customFormat="1">
      <c r="A221" s="13"/>
      <c r="B221" s="241"/>
      <c r="C221" s="242"/>
      <c r="D221" s="237" t="s">
        <v>175</v>
      </c>
      <c r="E221" s="243" t="s">
        <v>19</v>
      </c>
      <c r="F221" s="244" t="s">
        <v>297</v>
      </c>
      <c r="G221" s="242"/>
      <c r="H221" s="245">
        <v>140.916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1" t="s">
        <v>175</v>
      </c>
      <c r="AU221" s="251" t="s">
        <v>82</v>
      </c>
      <c r="AV221" s="13" t="s">
        <v>82</v>
      </c>
      <c r="AW221" s="13" t="s">
        <v>33</v>
      </c>
      <c r="AX221" s="13" t="s">
        <v>72</v>
      </c>
      <c r="AY221" s="251" t="s">
        <v>114</v>
      </c>
    </row>
    <row r="222" s="13" customFormat="1">
      <c r="A222" s="13"/>
      <c r="B222" s="241"/>
      <c r="C222" s="242"/>
      <c r="D222" s="237" t="s">
        <v>175</v>
      </c>
      <c r="E222" s="243" t="s">
        <v>19</v>
      </c>
      <c r="F222" s="244" t="s">
        <v>298</v>
      </c>
      <c r="G222" s="242"/>
      <c r="H222" s="245">
        <v>22.725000000000001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1" t="s">
        <v>175</v>
      </c>
      <c r="AU222" s="251" t="s">
        <v>82</v>
      </c>
      <c r="AV222" s="13" t="s">
        <v>82</v>
      </c>
      <c r="AW222" s="13" t="s">
        <v>33</v>
      </c>
      <c r="AX222" s="13" t="s">
        <v>72</v>
      </c>
      <c r="AY222" s="251" t="s">
        <v>114</v>
      </c>
    </row>
    <row r="223" s="14" customFormat="1">
      <c r="A223" s="14"/>
      <c r="B223" s="252"/>
      <c r="C223" s="253"/>
      <c r="D223" s="237" t="s">
        <v>175</v>
      </c>
      <c r="E223" s="254" t="s">
        <v>19</v>
      </c>
      <c r="F223" s="255" t="s">
        <v>180</v>
      </c>
      <c r="G223" s="253"/>
      <c r="H223" s="256">
        <v>163.64099999999999</v>
      </c>
      <c r="I223" s="257"/>
      <c r="J223" s="253"/>
      <c r="K223" s="253"/>
      <c r="L223" s="258"/>
      <c r="M223" s="259"/>
      <c r="N223" s="260"/>
      <c r="O223" s="260"/>
      <c r="P223" s="260"/>
      <c r="Q223" s="260"/>
      <c r="R223" s="260"/>
      <c r="S223" s="260"/>
      <c r="T223" s="26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2" t="s">
        <v>175</v>
      </c>
      <c r="AU223" s="262" t="s">
        <v>82</v>
      </c>
      <c r="AV223" s="14" t="s">
        <v>131</v>
      </c>
      <c r="AW223" s="14" t="s">
        <v>33</v>
      </c>
      <c r="AX223" s="14" t="s">
        <v>80</v>
      </c>
      <c r="AY223" s="262" t="s">
        <v>114</v>
      </c>
    </row>
    <row r="224" s="2" customFormat="1" ht="21.75" customHeight="1">
      <c r="A224" s="39"/>
      <c r="B224" s="40"/>
      <c r="C224" s="219" t="s">
        <v>299</v>
      </c>
      <c r="D224" s="219" t="s">
        <v>117</v>
      </c>
      <c r="E224" s="220" t="s">
        <v>300</v>
      </c>
      <c r="F224" s="221" t="s">
        <v>301</v>
      </c>
      <c r="G224" s="222" t="s">
        <v>246</v>
      </c>
      <c r="H224" s="223">
        <v>186.36600000000001</v>
      </c>
      <c r="I224" s="224"/>
      <c r="J224" s="225">
        <f>ROUND(I224*H224,2)</f>
        <v>0</v>
      </c>
      <c r="K224" s="221" t="s">
        <v>171</v>
      </c>
      <c r="L224" s="45"/>
      <c r="M224" s="226" t="s">
        <v>19</v>
      </c>
      <c r="N224" s="227" t="s">
        <v>43</v>
      </c>
      <c r="O224" s="85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131</v>
      </c>
      <c r="AT224" s="230" t="s">
        <v>117</v>
      </c>
      <c r="AU224" s="230" t="s">
        <v>82</v>
      </c>
      <c r="AY224" s="18" t="s">
        <v>114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80</v>
      </c>
      <c r="BK224" s="231">
        <f>ROUND(I224*H224,2)</f>
        <v>0</v>
      </c>
      <c r="BL224" s="18" t="s">
        <v>131</v>
      </c>
      <c r="BM224" s="230" t="s">
        <v>302</v>
      </c>
    </row>
    <row r="225" s="2" customFormat="1">
      <c r="A225" s="39"/>
      <c r="B225" s="40"/>
      <c r="C225" s="41"/>
      <c r="D225" s="237" t="s">
        <v>173</v>
      </c>
      <c r="E225" s="41"/>
      <c r="F225" s="238" t="s">
        <v>303</v>
      </c>
      <c r="G225" s="41"/>
      <c r="H225" s="41"/>
      <c r="I225" s="137"/>
      <c r="J225" s="41"/>
      <c r="K225" s="41"/>
      <c r="L225" s="45"/>
      <c r="M225" s="239"/>
      <c r="N225" s="24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173</v>
      </c>
      <c r="AU225" s="18" t="s">
        <v>82</v>
      </c>
    </row>
    <row r="226" s="13" customFormat="1">
      <c r="A226" s="13"/>
      <c r="B226" s="241"/>
      <c r="C226" s="242"/>
      <c r="D226" s="237" t="s">
        <v>175</v>
      </c>
      <c r="E226" s="243" t="s">
        <v>19</v>
      </c>
      <c r="F226" s="244" t="s">
        <v>304</v>
      </c>
      <c r="G226" s="242"/>
      <c r="H226" s="245">
        <v>140.916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1" t="s">
        <v>175</v>
      </c>
      <c r="AU226" s="251" t="s">
        <v>82</v>
      </c>
      <c r="AV226" s="13" t="s">
        <v>82</v>
      </c>
      <c r="AW226" s="13" t="s">
        <v>33</v>
      </c>
      <c r="AX226" s="13" t="s">
        <v>72</v>
      </c>
      <c r="AY226" s="251" t="s">
        <v>114</v>
      </c>
    </row>
    <row r="227" s="13" customFormat="1">
      <c r="A227" s="13"/>
      <c r="B227" s="241"/>
      <c r="C227" s="242"/>
      <c r="D227" s="237" t="s">
        <v>175</v>
      </c>
      <c r="E227" s="243" t="s">
        <v>19</v>
      </c>
      <c r="F227" s="244" t="s">
        <v>305</v>
      </c>
      <c r="G227" s="242"/>
      <c r="H227" s="245">
        <v>45.450000000000003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1" t="s">
        <v>175</v>
      </c>
      <c r="AU227" s="251" t="s">
        <v>82</v>
      </c>
      <c r="AV227" s="13" t="s">
        <v>82</v>
      </c>
      <c r="AW227" s="13" t="s">
        <v>33</v>
      </c>
      <c r="AX227" s="13" t="s">
        <v>72</v>
      </c>
      <c r="AY227" s="251" t="s">
        <v>114</v>
      </c>
    </row>
    <row r="228" s="14" customFormat="1">
      <c r="A228" s="14"/>
      <c r="B228" s="252"/>
      <c r="C228" s="253"/>
      <c r="D228" s="237" t="s">
        <v>175</v>
      </c>
      <c r="E228" s="254" t="s">
        <v>19</v>
      </c>
      <c r="F228" s="255" t="s">
        <v>180</v>
      </c>
      <c r="G228" s="253"/>
      <c r="H228" s="256">
        <v>186.36599999999999</v>
      </c>
      <c r="I228" s="257"/>
      <c r="J228" s="253"/>
      <c r="K228" s="253"/>
      <c r="L228" s="258"/>
      <c r="M228" s="259"/>
      <c r="N228" s="260"/>
      <c r="O228" s="260"/>
      <c r="P228" s="260"/>
      <c r="Q228" s="260"/>
      <c r="R228" s="260"/>
      <c r="S228" s="260"/>
      <c r="T228" s="26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2" t="s">
        <v>175</v>
      </c>
      <c r="AU228" s="262" t="s">
        <v>82</v>
      </c>
      <c r="AV228" s="14" t="s">
        <v>131</v>
      </c>
      <c r="AW228" s="14" t="s">
        <v>33</v>
      </c>
      <c r="AX228" s="14" t="s">
        <v>80</v>
      </c>
      <c r="AY228" s="262" t="s">
        <v>114</v>
      </c>
    </row>
    <row r="229" s="2" customFormat="1" ht="21.75" customHeight="1">
      <c r="A229" s="39"/>
      <c r="B229" s="40"/>
      <c r="C229" s="219" t="s">
        <v>306</v>
      </c>
      <c r="D229" s="219" t="s">
        <v>117</v>
      </c>
      <c r="E229" s="220" t="s">
        <v>307</v>
      </c>
      <c r="F229" s="221" t="s">
        <v>308</v>
      </c>
      <c r="G229" s="222" t="s">
        <v>246</v>
      </c>
      <c r="H229" s="223">
        <v>66.260000000000005</v>
      </c>
      <c r="I229" s="224"/>
      <c r="J229" s="225">
        <f>ROUND(I229*H229,2)</f>
        <v>0</v>
      </c>
      <c r="K229" s="221" t="s">
        <v>171</v>
      </c>
      <c r="L229" s="45"/>
      <c r="M229" s="226" t="s">
        <v>19</v>
      </c>
      <c r="N229" s="227" t="s">
        <v>43</v>
      </c>
      <c r="O229" s="85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0" t="s">
        <v>131</v>
      </c>
      <c r="AT229" s="230" t="s">
        <v>117</v>
      </c>
      <c r="AU229" s="230" t="s">
        <v>82</v>
      </c>
      <c r="AY229" s="18" t="s">
        <v>114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8" t="s">
        <v>80</v>
      </c>
      <c r="BK229" s="231">
        <f>ROUND(I229*H229,2)</f>
        <v>0</v>
      </c>
      <c r="BL229" s="18" t="s">
        <v>131</v>
      </c>
      <c r="BM229" s="230" t="s">
        <v>309</v>
      </c>
    </row>
    <row r="230" s="2" customFormat="1">
      <c r="A230" s="39"/>
      <c r="B230" s="40"/>
      <c r="C230" s="41"/>
      <c r="D230" s="237" t="s">
        <v>173</v>
      </c>
      <c r="E230" s="41"/>
      <c r="F230" s="238" t="s">
        <v>310</v>
      </c>
      <c r="G230" s="41"/>
      <c r="H230" s="41"/>
      <c r="I230" s="137"/>
      <c r="J230" s="41"/>
      <c r="K230" s="41"/>
      <c r="L230" s="45"/>
      <c r="M230" s="239"/>
      <c r="N230" s="240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173</v>
      </c>
      <c r="AU230" s="18" t="s">
        <v>82</v>
      </c>
    </row>
    <row r="231" s="13" customFormat="1">
      <c r="A231" s="13"/>
      <c r="B231" s="241"/>
      <c r="C231" s="242"/>
      <c r="D231" s="237" t="s">
        <v>175</v>
      </c>
      <c r="E231" s="243" t="s">
        <v>19</v>
      </c>
      <c r="F231" s="244" t="s">
        <v>311</v>
      </c>
      <c r="G231" s="242"/>
      <c r="H231" s="245">
        <v>6.8200000000000003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1" t="s">
        <v>175</v>
      </c>
      <c r="AU231" s="251" t="s">
        <v>82</v>
      </c>
      <c r="AV231" s="13" t="s">
        <v>82</v>
      </c>
      <c r="AW231" s="13" t="s">
        <v>33</v>
      </c>
      <c r="AX231" s="13" t="s">
        <v>72</v>
      </c>
      <c r="AY231" s="251" t="s">
        <v>114</v>
      </c>
    </row>
    <row r="232" s="15" customFormat="1">
      <c r="A232" s="15"/>
      <c r="B232" s="263"/>
      <c r="C232" s="264"/>
      <c r="D232" s="237" t="s">
        <v>175</v>
      </c>
      <c r="E232" s="265" t="s">
        <v>19</v>
      </c>
      <c r="F232" s="266" t="s">
        <v>256</v>
      </c>
      <c r="G232" s="264"/>
      <c r="H232" s="267">
        <v>6.8200000000000003</v>
      </c>
      <c r="I232" s="268"/>
      <c r="J232" s="264"/>
      <c r="K232" s="264"/>
      <c r="L232" s="269"/>
      <c r="M232" s="270"/>
      <c r="N232" s="271"/>
      <c r="O232" s="271"/>
      <c r="P232" s="271"/>
      <c r="Q232" s="271"/>
      <c r="R232" s="271"/>
      <c r="S232" s="271"/>
      <c r="T232" s="272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3" t="s">
        <v>175</v>
      </c>
      <c r="AU232" s="273" t="s">
        <v>82</v>
      </c>
      <c r="AV232" s="15" t="s">
        <v>127</v>
      </c>
      <c r="AW232" s="15" t="s">
        <v>33</v>
      </c>
      <c r="AX232" s="15" t="s">
        <v>72</v>
      </c>
      <c r="AY232" s="273" t="s">
        <v>114</v>
      </c>
    </row>
    <row r="233" s="13" customFormat="1">
      <c r="A233" s="13"/>
      <c r="B233" s="241"/>
      <c r="C233" s="242"/>
      <c r="D233" s="237" t="s">
        <v>175</v>
      </c>
      <c r="E233" s="243" t="s">
        <v>19</v>
      </c>
      <c r="F233" s="244" t="s">
        <v>312</v>
      </c>
      <c r="G233" s="242"/>
      <c r="H233" s="245">
        <v>11.625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1" t="s">
        <v>175</v>
      </c>
      <c r="AU233" s="251" t="s">
        <v>82</v>
      </c>
      <c r="AV233" s="13" t="s">
        <v>82</v>
      </c>
      <c r="AW233" s="13" t="s">
        <v>33</v>
      </c>
      <c r="AX233" s="13" t="s">
        <v>72</v>
      </c>
      <c r="AY233" s="251" t="s">
        <v>114</v>
      </c>
    </row>
    <row r="234" s="13" customFormat="1">
      <c r="A234" s="13"/>
      <c r="B234" s="241"/>
      <c r="C234" s="242"/>
      <c r="D234" s="237" t="s">
        <v>175</v>
      </c>
      <c r="E234" s="243" t="s">
        <v>19</v>
      </c>
      <c r="F234" s="244" t="s">
        <v>313</v>
      </c>
      <c r="G234" s="242"/>
      <c r="H234" s="245">
        <v>11.4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1" t="s">
        <v>175</v>
      </c>
      <c r="AU234" s="251" t="s">
        <v>82</v>
      </c>
      <c r="AV234" s="13" t="s">
        <v>82</v>
      </c>
      <c r="AW234" s="13" t="s">
        <v>33</v>
      </c>
      <c r="AX234" s="13" t="s">
        <v>72</v>
      </c>
      <c r="AY234" s="251" t="s">
        <v>114</v>
      </c>
    </row>
    <row r="235" s="13" customFormat="1">
      <c r="A235" s="13"/>
      <c r="B235" s="241"/>
      <c r="C235" s="242"/>
      <c r="D235" s="237" t="s">
        <v>175</v>
      </c>
      <c r="E235" s="243" t="s">
        <v>19</v>
      </c>
      <c r="F235" s="244" t="s">
        <v>314</v>
      </c>
      <c r="G235" s="242"/>
      <c r="H235" s="245">
        <v>10.029999999999999</v>
      </c>
      <c r="I235" s="246"/>
      <c r="J235" s="242"/>
      <c r="K235" s="242"/>
      <c r="L235" s="247"/>
      <c r="M235" s="248"/>
      <c r="N235" s="249"/>
      <c r="O235" s="249"/>
      <c r="P235" s="249"/>
      <c r="Q235" s="249"/>
      <c r="R235" s="249"/>
      <c r="S235" s="249"/>
      <c r="T235" s="25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1" t="s">
        <v>175</v>
      </c>
      <c r="AU235" s="251" t="s">
        <v>82</v>
      </c>
      <c r="AV235" s="13" t="s">
        <v>82</v>
      </c>
      <c r="AW235" s="13" t="s">
        <v>33</v>
      </c>
      <c r="AX235" s="13" t="s">
        <v>72</v>
      </c>
      <c r="AY235" s="251" t="s">
        <v>114</v>
      </c>
    </row>
    <row r="236" s="15" customFormat="1">
      <c r="A236" s="15"/>
      <c r="B236" s="263"/>
      <c r="C236" s="264"/>
      <c r="D236" s="237" t="s">
        <v>175</v>
      </c>
      <c r="E236" s="265" t="s">
        <v>19</v>
      </c>
      <c r="F236" s="266" t="s">
        <v>315</v>
      </c>
      <c r="G236" s="264"/>
      <c r="H236" s="267">
        <v>33.055</v>
      </c>
      <c r="I236" s="268"/>
      <c r="J236" s="264"/>
      <c r="K236" s="264"/>
      <c r="L236" s="269"/>
      <c r="M236" s="270"/>
      <c r="N236" s="271"/>
      <c r="O236" s="271"/>
      <c r="P236" s="271"/>
      <c r="Q236" s="271"/>
      <c r="R236" s="271"/>
      <c r="S236" s="271"/>
      <c r="T236" s="272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3" t="s">
        <v>175</v>
      </c>
      <c r="AU236" s="273" t="s">
        <v>82</v>
      </c>
      <c r="AV236" s="15" t="s">
        <v>127</v>
      </c>
      <c r="AW236" s="15" t="s">
        <v>33</v>
      </c>
      <c r="AX236" s="15" t="s">
        <v>72</v>
      </c>
      <c r="AY236" s="273" t="s">
        <v>114</v>
      </c>
    </row>
    <row r="237" s="13" customFormat="1">
      <c r="A237" s="13"/>
      <c r="B237" s="241"/>
      <c r="C237" s="242"/>
      <c r="D237" s="237" t="s">
        <v>175</v>
      </c>
      <c r="E237" s="243" t="s">
        <v>19</v>
      </c>
      <c r="F237" s="244" t="s">
        <v>316</v>
      </c>
      <c r="G237" s="242"/>
      <c r="H237" s="245">
        <v>3.4550000000000001</v>
      </c>
      <c r="I237" s="246"/>
      <c r="J237" s="242"/>
      <c r="K237" s="242"/>
      <c r="L237" s="247"/>
      <c r="M237" s="248"/>
      <c r="N237" s="249"/>
      <c r="O237" s="249"/>
      <c r="P237" s="249"/>
      <c r="Q237" s="249"/>
      <c r="R237" s="249"/>
      <c r="S237" s="249"/>
      <c r="T237" s="25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1" t="s">
        <v>175</v>
      </c>
      <c r="AU237" s="251" t="s">
        <v>82</v>
      </c>
      <c r="AV237" s="13" t="s">
        <v>82</v>
      </c>
      <c r="AW237" s="13" t="s">
        <v>33</v>
      </c>
      <c r="AX237" s="13" t="s">
        <v>72</v>
      </c>
      <c r="AY237" s="251" t="s">
        <v>114</v>
      </c>
    </row>
    <row r="238" s="13" customFormat="1">
      <c r="A238" s="13"/>
      <c r="B238" s="241"/>
      <c r="C238" s="242"/>
      <c r="D238" s="237" t="s">
        <v>175</v>
      </c>
      <c r="E238" s="243" t="s">
        <v>19</v>
      </c>
      <c r="F238" s="244" t="s">
        <v>317</v>
      </c>
      <c r="G238" s="242"/>
      <c r="H238" s="245">
        <v>10.5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1" t="s">
        <v>175</v>
      </c>
      <c r="AU238" s="251" t="s">
        <v>82</v>
      </c>
      <c r="AV238" s="13" t="s">
        <v>82</v>
      </c>
      <c r="AW238" s="13" t="s">
        <v>33</v>
      </c>
      <c r="AX238" s="13" t="s">
        <v>72</v>
      </c>
      <c r="AY238" s="251" t="s">
        <v>114</v>
      </c>
    </row>
    <row r="239" s="13" customFormat="1">
      <c r="A239" s="13"/>
      <c r="B239" s="241"/>
      <c r="C239" s="242"/>
      <c r="D239" s="237" t="s">
        <v>175</v>
      </c>
      <c r="E239" s="243" t="s">
        <v>19</v>
      </c>
      <c r="F239" s="244" t="s">
        <v>318</v>
      </c>
      <c r="G239" s="242"/>
      <c r="H239" s="245">
        <v>12.43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1" t="s">
        <v>175</v>
      </c>
      <c r="AU239" s="251" t="s">
        <v>82</v>
      </c>
      <c r="AV239" s="13" t="s">
        <v>82</v>
      </c>
      <c r="AW239" s="13" t="s">
        <v>33</v>
      </c>
      <c r="AX239" s="13" t="s">
        <v>72</v>
      </c>
      <c r="AY239" s="251" t="s">
        <v>114</v>
      </c>
    </row>
    <row r="240" s="15" customFormat="1">
      <c r="A240" s="15"/>
      <c r="B240" s="263"/>
      <c r="C240" s="264"/>
      <c r="D240" s="237" t="s">
        <v>175</v>
      </c>
      <c r="E240" s="265" t="s">
        <v>19</v>
      </c>
      <c r="F240" s="266" t="s">
        <v>267</v>
      </c>
      <c r="G240" s="264"/>
      <c r="H240" s="267">
        <v>26.384999999999998</v>
      </c>
      <c r="I240" s="268"/>
      <c r="J240" s="264"/>
      <c r="K240" s="264"/>
      <c r="L240" s="269"/>
      <c r="M240" s="270"/>
      <c r="N240" s="271"/>
      <c r="O240" s="271"/>
      <c r="P240" s="271"/>
      <c r="Q240" s="271"/>
      <c r="R240" s="271"/>
      <c r="S240" s="271"/>
      <c r="T240" s="272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3" t="s">
        <v>175</v>
      </c>
      <c r="AU240" s="273" t="s">
        <v>82</v>
      </c>
      <c r="AV240" s="15" t="s">
        <v>127</v>
      </c>
      <c r="AW240" s="15" t="s">
        <v>33</v>
      </c>
      <c r="AX240" s="15" t="s">
        <v>72</v>
      </c>
      <c r="AY240" s="273" t="s">
        <v>114</v>
      </c>
    </row>
    <row r="241" s="14" customFormat="1">
      <c r="A241" s="14"/>
      <c r="B241" s="252"/>
      <c r="C241" s="253"/>
      <c r="D241" s="237" t="s">
        <v>175</v>
      </c>
      <c r="E241" s="254" t="s">
        <v>19</v>
      </c>
      <c r="F241" s="255" t="s">
        <v>180</v>
      </c>
      <c r="G241" s="253"/>
      <c r="H241" s="256">
        <v>66.259999999999991</v>
      </c>
      <c r="I241" s="257"/>
      <c r="J241" s="253"/>
      <c r="K241" s="253"/>
      <c r="L241" s="258"/>
      <c r="M241" s="259"/>
      <c r="N241" s="260"/>
      <c r="O241" s="260"/>
      <c r="P241" s="260"/>
      <c r="Q241" s="260"/>
      <c r="R241" s="260"/>
      <c r="S241" s="260"/>
      <c r="T241" s="26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2" t="s">
        <v>175</v>
      </c>
      <c r="AU241" s="262" t="s">
        <v>82</v>
      </c>
      <c r="AV241" s="14" t="s">
        <v>131</v>
      </c>
      <c r="AW241" s="14" t="s">
        <v>33</v>
      </c>
      <c r="AX241" s="14" t="s">
        <v>80</v>
      </c>
      <c r="AY241" s="262" t="s">
        <v>114</v>
      </c>
    </row>
    <row r="242" s="2" customFormat="1" ht="16.5" customHeight="1">
      <c r="A242" s="39"/>
      <c r="B242" s="40"/>
      <c r="C242" s="274" t="s">
        <v>319</v>
      </c>
      <c r="D242" s="274" t="s">
        <v>320</v>
      </c>
      <c r="E242" s="275" t="s">
        <v>321</v>
      </c>
      <c r="F242" s="276" t="s">
        <v>322</v>
      </c>
      <c r="G242" s="277" t="s">
        <v>323</v>
      </c>
      <c r="H242" s="278">
        <v>122.581</v>
      </c>
      <c r="I242" s="279"/>
      <c r="J242" s="280">
        <f>ROUND(I242*H242,2)</f>
        <v>0</v>
      </c>
      <c r="K242" s="276" t="s">
        <v>171</v>
      </c>
      <c r="L242" s="281"/>
      <c r="M242" s="282" t="s">
        <v>19</v>
      </c>
      <c r="N242" s="283" t="s">
        <v>43</v>
      </c>
      <c r="O242" s="85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0" t="s">
        <v>151</v>
      </c>
      <c r="AT242" s="230" t="s">
        <v>320</v>
      </c>
      <c r="AU242" s="230" t="s">
        <v>82</v>
      </c>
      <c r="AY242" s="18" t="s">
        <v>114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8" t="s">
        <v>80</v>
      </c>
      <c r="BK242" s="231">
        <f>ROUND(I242*H242,2)</f>
        <v>0</v>
      </c>
      <c r="BL242" s="18" t="s">
        <v>131</v>
      </c>
      <c r="BM242" s="230" t="s">
        <v>324</v>
      </c>
    </row>
    <row r="243" s="13" customFormat="1">
      <c r="A243" s="13"/>
      <c r="B243" s="241"/>
      <c r="C243" s="242"/>
      <c r="D243" s="237" t="s">
        <v>175</v>
      </c>
      <c r="E243" s="242"/>
      <c r="F243" s="244" t="s">
        <v>325</v>
      </c>
      <c r="G243" s="242"/>
      <c r="H243" s="245">
        <v>122.581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1" t="s">
        <v>175</v>
      </c>
      <c r="AU243" s="251" t="s">
        <v>82</v>
      </c>
      <c r="AV243" s="13" t="s">
        <v>82</v>
      </c>
      <c r="AW243" s="13" t="s">
        <v>4</v>
      </c>
      <c r="AX243" s="13" t="s">
        <v>80</v>
      </c>
      <c r="AY243" s="251" t="s">
        <v>114</v>
      </c>
    </row>
    <row r="244" s="2" customFormat="1" ht="21.75" customHeight="1">
      <c r="A244" s="39"/>
      <c r="B244" s="40"/>
      <c r="C244" s="219" t="s">
        <v>326</v>
      </c>
      <c r="D244" s="219" t="s">
        <v>117</v>
      </c>
      <c r="E244" s="220" t="s">
        <v>327</v>
      </c>
      <c r="F244" s="221" t="s">
        <v>328</v>
      </c>
      <c r="G244" s="222" t="s">
        <v>246</v>
      </c>
      <c r="H244" s="223">
        <v>163.64099999999999</v>
      </c>
      <c r="I244" s="224"/>
      <c r="J244" s="225">
        <f>ROUND(I244*H244,2)</f>
        <v>0</v>
      </c>
      <c r="K244" s="221" t="s">
        <v>171</v>
      </c>
      <c r="L244" s="45"/>
      <c r="M244" s="226" t="s">
        <v>19</v>
      </c>
      <c r="N244" s="227" t="s">
        <v>43</v>
      </c>
      <c r="O244" s="85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131</v>
      </c>
      <c r="AT244" s="230" t="s">
        <v>117</v>
      </c>
      <c r="AU244" s="230" t="s">
        <v>82</v>
      </c>
      <c r="AY244" s="18" t="s">
        <v>114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80</v>
      </c>
      <c r="BK244" s="231">
        <f>ROUND(I244*H244,2)</f>
        <v>0</v>
      </c>
      <c r="BL244" s="18" t="s">
        <v>131</v>
      </c>
      <c r="BM244" s="230" t="s">
        <v>329</v>
      </c>
    </row>
    <row r="245" s="2" customFormat="1">
      <c r="A245" s="39"/>
      <c r="B245" s="40"/>
      <c r="C245" s="41"/>
      <c r="D245" s="237" t="s">
        <v>173</v>
      </c>
      <c r="E245" s="41"/>
      <c r="F245" s="238" t="s">
        <v>330</v>
      </c>
      <c r="G245" s="41"/>
      <c r="H245" s="41"/>
      <c r="I245" s="137"/>
      <c r="J245" s="41"/>
      <c r="K245" s="41"/>
      <c r="L245" s="45"/>
      <c r="M245" s="239"/>
      <c r="N245" s="24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173</v>
      </c>
      <c r="AU245" s="18" t="s">
        <v>82</v>
      </c>
    </row>
    <row r="246" s="2" customFormat="1" ht="21.75" customHeight="1">
      <c r="A246" s="39"/>
      <c r="B246" s="40"/>
      <c r="C246" s="219" t="s">
        <v>7</v>
      </c>
      <c r="D246" s="219" t="s">
        <v>117</v>
      </c>
      <c r="E246" s="220" t="s">
        <v>331</v>
      </c>
      <c r="F246" s="221" t="s">
        <v>332</v>
      </c>
      <c r="G246" s="222" t="s">
        <v>246</v>
      </c>
      <c r="H246" s="223">
        <v>15.924</v>
      </c>
      <c r="I246" s="224"/>
      <c r="J246" s="225">
        <f>ROUND(I246*H246,2)</f>
        <v>0</v>
      </c>
      <c r="K246" s="221" t="s">
        <v>171</v>
      </c>
      <c r="L246" s="45"/>
      <c r="M246" s="226" t="s">
        <v>19</v>
      </c>
      <c r="N246" s="227" t="s">
        <v>43</v>
      </c>
      <c r="O246" s="85"/>
      <c r="P246" s="228">
        <f>O246*H246</f>
        <v>0</v>
      </c>
      <c r="Q246" s="228">
        <v>0</v>
      </c>
      <c r="R246" s="228">
        <f>Q246*H246</f>
        <v>0</v>
      </c>
      <c r="S246" s="228">
        <v>0</v>
      </c>
      <c r="T246" s="22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0" t="s">
        <v>131</v>
      </c>
      <c r="AT246" s="230" t="s">
        <v>117</v>
      </c>
      <c r="AU246" s="230" t="s">
        <v>82</v>
      </c>
      <c r="AY246" s="18" t="s">
        <v>114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8" t="s">
        <v>80</v>
      </c>
      <c r="BK246" s="231">
        <f>ROUND(I246*H246,2)</f>
        <v>0</v>
      </c>
      <c r="BL246" s="18" t="s">
        <v>131</v>
      </c>
      <c r="BM246" s="230" t="s">
        <v>333</v>
      </c>
    </row>
    <row r="247" s="2" customFormat="1">
      <c r="A247" s="39"/>
      <c r="B247" s="40"/>
      <c r="C247" s="41"/>
      <c r="D247" s="237" t="s">
        <v>173</v>
      </c>
      <c r="E247" s="41"/>
      <c r="F247" s="238" t="s">
        <v>334</v>
      </c>
      <c r="G247" s="41"/>
      <c r="H247" s="41"/>
      <c r="I247" s="137"/>
      <c r="J247" s="41"/>
      <c r="K247" s="41"/>
      <c r="L247" s="45"/>
      <c r="M247" s="239"/>
      <c r="N247" s="240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173</v>
      </c>
      <c r="AU247" s="18" t="s">
        <v>82</v>
      </c>
    </row>
    <row r="248" s="13" customFormat="1">
      <c r="A248" s="13"/>
      <c r="B248" s="241"/>
      <c r="C248" s="242"/>
      <c r="D248" s="237" t="s">
        <v>175</v>
      </c>
      <c r="E248" s="243" t="s">
        <v>19</v>
      </c>
      <c r="F248" s="244" t="s">
        <v>335</v>
      </c>
      <c r="G248" s="242"/>
      <c r="H248" s="245">
        <v>11.699999999999999</v>
      </c>
      <c r="I248" s="246"/>
      <c r="J248" s="242"/>
      <c r="K248" s="242"/>
      <c r="L248" s="247"/>
      <c r="M248" s="248"/>
      <c r="N248" s="249"/>
      <c r="O248" s="249"/>
      <c r="P248" s="249"/>
      <c r="Q248" s="249"/>
      <c r="R248" s="249"/>
      <c r="S248" s="249"/>
      <c r="T248" s="25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1" t="s">
        <v>175</v>
      </c>
      <c r="AU248" s="251" t="s">
        <v>82</v>
      </c>
      <c r="AV248" s="13" t="s">
        <v>82</v>
      </c>
      <c r="AW248" s="13" t="s">
        <v>33</v>
      </c>
      <c r="AX248" s="13" t="s">
        <v>72</v>
      </c>
      <c r="AY248" s="251" t="s">
        <v>114</v>
      </c>
    </row>
    <row r="249" s="13" customFormat="1">
      <c r="A249" s="13"/>
      <c r="B249" s="241"/>
      <c r="C249" s="242"/>
      <c r="D249" s="237" t="s">
        <v>175</v>
      </c>
      <c r="E249" s="243" t="s">
        <v>19</v>
      </c>
      <c r="F249" s="244" t="s">
        <v>336</v>
      </c>
      <c r="G249" s="242"/>
      <c r="H249" s="245">
        <v>4.2240000000000002</v>
      </c>
      <c r="I249" s="246"/>
      <c r="J249" s="242"/>
      <c r="K249" s="242"/>
      <c r="L249" s="247"/>
      <c r="M249" s="248"/>
      <c r="N249" s="249"/>
      <c r="O249" s="249"/>
      <c r="P249" s="249"/>
      <c r="Q249" s="249"/>
      <c r="R249" s="249"/>
      <c r="S249" s="249"/>
      <c r="T249" s="25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1" t="s">
        <v>175</v>
      </c>
      <c r="AU249" s="251" t="s">
        <v>82</v>
      </c>
      <c r="AV249" s="13" t="s">
        <v>82</v>
      </c>
      <c r="AW249" s="13" t="s">
        <v>33</v>
      </c>
      <c r="AX249" s="13" t="s">
        <v>72</v>
      </c>
      <c r="AY249" s="251" t="s">
        <v>114</v>
      </c>
    </row>
    <row r="250" s="14" customFormat="1">
      <c r="A250" s="14"/>
      <c r="B250" s="252"/>
      <c r="C250" s="253"/>
      <c r="D250" s="237" t="s">
        <v>175</v>
      </c>
      <c r="E250" s="254" t="s">
        <v>19</v>
      </c>
      <c r="F250" s="255" t="s">
        <v>180</v>
      </c>
      <c r="G250" s="253"/>
      <c r="H250" s="256">
        <v>15.924</v>
      </c>
      <c r="I250" s="257"/>
      <c r="J250" s="253"/>
      <c r="K250" s="253"/>
      <c r="L250" s="258"/>
      <c r="M250" s="259"/>
      <c r="N250" s="260"/>
      <c r="O250" s="260"/>
      <c r="P250" s="260"/>
      <c r="Q250" s="260"/>
      <c r="R250" s="260"/>
      <c r="S250" s="260"/>
      <c r="T250" s="26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2" t="s">
        <v>175</v>
      </c>
      <c r="AU250" s="262" t="s">
        <v>82</v>
      </c>
      <c r="AV250" s="14" t="s">
        <v>131</v>
      </c>
      <c r="AW250" s="14" t="s">
        <v>33</v>
      </c>
      <c r="AX250" s="14" t="s">
        <v>80</v>
      </c>
      <c r="AY250" s="262" t="s">
        <v>114</v>
      </c>
    </row>
    <row r="251" s="2" customFormat="1" ht="16.5" customHeight="1">
      <c r="A251" s="39"/>
      <c r="B251" s="40"/>
      <c r="C251" s="274" t="s">
        <v>337</v>
      </c>
      <c r="D251" s="274" t="s">
        <v>320</v>
      </c>
      <c r="E251" s="275" t="s">
        <v>338</v>
      </c>
      <c r="F251" s="276" t="s">
        <v>339</v>
      </c>
      <c r="G251" s="277" t="s">
        <v>323</v>
      </c>
      <c r="H251" s="278">
        <v>29.459</v>
      </c>
      <c r="I251" s="279"/>
      <c r="J251" s="280">
        <f>ROUND(I251*H251,2)</f>
        <v>0</v>
      </c>
      <c r="K251" s="276" t="s">
        <v>171</v>
      </c>
      <c r="L251" s="281"/>
      <c r="M251" s="282" t="s">
        <v>19</v>
      </c>
      <c r="N251" s="283" t="s">
        <v>43</v>
      </c>
      <c r="O251" s="85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0" t="s">
        <v>151</v>
      </c>
      <c r="AT251" s="230" t="s">
        <v>320</v>
      </c>
      <c r="AU251" s="230" t="s">
        <v>82</v>
      </c>
      <c r="AY251" s="18" t="s">
        <v>114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8" t="s">
        <v>80</v>
      </c>
      <c r="BK251" s="231">
        <f>ROUND(I251*H251,2)</f>
        <v>0</v>
      </c>
      <c r="BL251" s="18" t="s">
        <v>131</v>
      </c>
      <c r="BM251" s="230" t="s">
        <v>340</v>
      </c>
    </row>
    <row r="252" s="13" customFormat="1">
      <c r="A252" s="13"/>
      <c r="B252" s="241"/>
      <c r="C252" s="242"/>
      <c r="D252" s="237" t="s">
        <v>175</v>
      </c>
      <c r="E252" s="242"/>
      <c r="F252" s="244" t="s">
        <v>341</v>
      </c>
      <c r="G252" s="242"/>
      <c r="H252" s="245">
        <v>29.459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1" t="s">
        <v>175</v>
      </c>
      <c r="AU252" s="251" t="s">
        <v>82</v>
      </c>
      <c r="AV252" s="13" t="s">
        <v>82</v>
      </c>
      <c r="AW252" s="13" t="s">
        <v>4</v>
      </c>
      <c r="AX252" s="13" t="s">
        <v>80</v>
      </c>
      <c r="AY252" s="251" t="s">
        <v>114</v>
      </c>
    </row>
    <row r="253" s="2" customFormat="1" ht="33" customHeight="1">
      <c r="A253" s="39"/>
      <c r="B253" s="40"/>
      <c r="C253" s="219" t="s">
        <v>342</v>
      </c>
      <c r="D253" s="219" t="s">
        <v>117</v>
      </c>
      <c r="E253" s="220" t="s">
        <v>343</v>
      </c>
      <c r="F253" s="221" t="s">
        <v>344</v>
      </c>
      <c r="G253" s="222" t="s">
        <v>246</v>
      </c>
      <c r="H253" s="223">
        <v>8.0999999999999996</v>
      </c>
      <c r="I253" s="224"/>
      <c r="J253" s="225">
        <f>ROUND(I253*H253,2)</f>
        <v>0</v>
      </c>
      <c r="K253" s="221" t="s">
        <v>171</v>
      </c>
      <c r="L253" s="45"/>
      <c r="M253" s="226" t="s">
        <v>19</v>
      </c>
      <c r="N253" s="227" t="s">
        <v>43</v>
      </c>
      <c r="O253" s="85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0" t="s">
        <v>131</v>
      </c>
      <c r="AT253" s="230" t="s">
        <v>117</v>
      </c>
      <c r="AU253" s="230" t="s">
        <v>82</v>
      </c>
      <c r="AY253" s="18" t="s">
        <v>114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8" t="s">
        <v>80</v>
      </c>
      <c r="BK253" s="231">
        <f>ROUND(I253*H253,2)</f>
        <v>0</v>
      </c>
      <c r="BL253" s="18" t="s">
        <v>131</v>
      </c>
      <c r="BM253" s="230" t="s">
        <v>345</v>
      </c>
    </row>
    <row r="254" s="2" customFormat="1">
      <c r="A254" s="39"/>
      <c r="B254" s="40"/>
      <c r="C254" s="41"/>
      <c r="D254" s="237" t="s">
        <v>173</v>
      </c>
      <c r="E254" s="41"/>
      <c r="F254" s="238" t="s">
        <v>346</v>
      </c>
      <c r="G254" s="41"/>
      <c r="H254" s="41"/>
      <c r="I254" s="137"/>
      <c r="J254" s="41"/>
      <c r="K254" s="41"/>
      <c r="L254" s="45"/>
      <c r="M254" s="239"/>
      <c r="N254" s="240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173</v>
      </c>
      <c r="AU254" s="18" t="s">
        <v>82</v>
      </c>
    </row>
    <row r="255" s="13" customFormat="1">
      <c r="A255" s="13"/>
      <c r="B255" s="241"/>
      <c r="C255" s="242"/>
      <c r="D255" s="237" t="s">
        <v>175</v>
      </c>
      <c r="E255" s="243" t="s">
        <v>19</v>
      </c>
      <c r="F255" s="244" t="s">
        <v>347</v>
      </c>
      <c r="G255" s="242"/>
      <c r="H255" s="245">
        <v>8.0999999999999996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1" t="s">
        <v>175</v>
      </c>
      <c r="AU255" s="251" t="s">
        <v>82</v>
      </c>
      <c r="AV255" s="13" t="s">
        <v>82</v>
      </c>
      <c r="AW255" s="13" t="s">
        <v>33</v>
      </c>
      <c r="AX255" s="13" t="s">
        <v>80</v>
      </c>
      <c r="AY255" s="251" t="s">
        <v>114</v>
      </c>
    </row>
    <row r="256" s="2" customFormat="1" ht="16.5" customHeight="1">
      <c r="A256" s="39"/>
      <c r="B256" s="40"/>
      <c r="C256" s="274" t="s">
        <v>348</v>
      </c>
      <c r="D256" s="274" t="s">
        <v>320</v>
      </c>
      <c r="E256" s="275" t="s">
        <v>349</v>
      </c>
      <c r="F256" s="276" t="s">
        <v>350</v>
      </c>
      <c r="G256" s="277" t="s">
        <v>323</v>
      </c>
      <c r="H256" s="278">
        <v>16.199999999999999</v>
      </c>
      <c r="I256" s="279"/>
      <c r="J256" s="280">
        <f>ROUND(I256*H256,2)</f>
        <v>0</v>
      </c>
      <c r="K256" s="276" t="s">
        <v>171</v>
      </c>
      <c r="L256" s="281"/>
      <c r="M256" s="282" t="s">
        <v>19</v>
      </c>
      <c r="N256" s="283" t="s">
        <v>43</v>
      </c>
      <c r="O256" s="85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0" t="s">
        <v>151</v>
      </c>
      <c r="AT256" s="230" t="s">
        <v>320</v>
      </c>
      <c r="AU256" s="230" t="s">
        <v>82</v>
      </c>
      <c r="AY256" s="18" t="s">
        <v>114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8" t="s">
        <v>80</v>
      </c>
      <c r="BK256" s="231">
        <f>ROUND(I256*H256,2)</f>
        <v>0</v>
      </c>
      <c r="BL256" s="18" t="s">
        <v>131</v>
      </c>
      <c r="BM256" s="230" t="s">
        <v>351</v>
      </c>
    </row>
    <row r="257" s="13" customFormat="1">
      <c r="A257" s="13"/>
      <c r="B257" s="241"/>
      <c r="C257" s="242"/>
      <c r="D257" s="237" t="s">
        <v>175</v>
      </c>
      <c r="E257" s="242"/>
      <c r="F257" s="244" t="s">
        <v>352</v>
      </c>
      <c r="G257" s="242"/>
      <c r="H257" s="245">
        <v>16.199999999999999</v>
      </c>
      <c r="I257" s="246"/>
      <c r="J257" s="242"/>
      <c r="K257" s="242"/>
      <c r="L257" s="247"/>
      <c r="M257" s="248"/>
      <c r="N257" s="249"/>
      <c r="O257" s="249"/>
      <c r="P257" s="249"/>
      <c r="Q257" s="249"/>
      <c r="R257" s="249"/>
      <c r="S257" s="249"/>
      <c r="T257" s="25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1" t="s">
        <v>175</v>
      </c>
      <c r="AU257" s="251" t="s">
        <v>82</v>
      </c>
      <c r="AV257" s="13" t="s">
        <v>82</v>
      </c>
      <c r="AW257" s="13" t="s">
        <v>4</v>
      </c>
      <c r="AX257" s="13" t="s">
        <v>80</v>
      </c>
      <c r="AY257" s="251" t="s">
        <v>114</v>
      </c>
    </row>
    <row r="258" s="2" customFormat="1" ht="16.5" customHeight="1">
      <c r="A258" s="39"/>
      <c r="B258" s="40"/>
      <c r="C258" s="219" t="s">
        <v>353</v>
      </c>
      <c r="D258" s="219" t="s">
        <v>117</v>
      </c>
      <c r="E258" s="220" t="s">
        <v>354</v>
      </c>
      <c r="F258" s="221" t="s">
        <v>355</v>
      </c>
      <c r="G258" s="222" t="s">
        <v>170</v>
      </c>
      <c r="H258" s="223">
        <v>790.70000000000005</v>
      </c>
      <c r="I258" s="224"/>
      <c r="J258" s="225">
        <f>ROUND(I258*H258,2)</f>
        <v>0</v>
      </c>
      <c r="K258" s="221" t="s">
        <v>171</v>
      </c>
      <c r="L258" s="45"/>
      <c r="M258" s="226" t="s">
        <v>19</v>
      </c>
      <c r="N258" s="227" t="s">
        <v>43</v>
      </c>
      <c r="O258" s="85"/>
      <c r="P258" s="228">
        <f>O258*H258</f>
        <v>0</v>
      </c>
      <c r="Q258" s="228">
        <v>0</v>
      </c>
      <c r="R258" s="228">
        <f>Q258*H258</f>
        <v>0</v>
      </c>
      <c r="S258" s="228">
        <v>0</v>
      </c>
      <c r="T258" s="22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0" t="s">
        <v>131</v>
      </c>
      <c r="AT258" s="230" t="s">
        <v>117</v>
      </c>
      <c r="AU258" s="230" t="s">
        <v>82</v>
      </c>
      <c r="AY258" s="18" t="s">
        <v>114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8" t="s">
        <v>80</v>
      </c>
      <c r="BK258" s="231">
        <f>ROUND(I258*H258,2)</f>
        <v>0</v>
      </c>
      <c r="BL258" s="18" t="s">
        <v>131</v>
      </c>
      <c r="BM258" s="230" t="s">
        <v>356</v>
      </c>
    </row>
    <row r="259" s="2" customFormat="1">
      <c r="A259" s="39"/>
      <c r="B259" s="40"/>
      <c r="C259" s="41"/>
      <c r="D259" s="237" t="s">
        <v>173</v>
      </c>
      <c r="E259" s="41"/>
      <c r="F259" s="238" t="s">
        <v>357</v>
      </c>
      <c r="G259" s="41"/>
      <c r="H259" s="41"/>
      <c r="I259" s="137"/>
      <c r="J259" s="41"/>
      <c r="K259" s="41"/>
      <c r="L259" s="45"/>
      <c r="M259" s="239"/>
      <c r="N259" s="240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173</v>
      </c>
      <c r="AU259" s="18" t="s">
        <v>82</v>
      </c>
    </row>
    <row r="260" s="13" customFormat="1">
      <c r="A260" s="13"/>
      <c r="B260" s="241"/>
      <c r="C260" s="242"/>
      <c r="D260" s="237" t="s">
        <v>175</v>
      </c>
      <c r="E260" s="243" t="s">
        <v>19</v>
      </c>
      <c r="F260" s="244" t="s">
        <v>358</v>
      </c>
      <c r="G260" s="242"/>
      <c r="H260" s="245">
        <v>790.70000000000005</v>
      </c>
      <c r="I260" s="246"/>
      <c r="J260" s="242"/>
      <c r="K260" s="242"/>
      <c r="L260" s="247"/>
      <c r="M260" s="248"/>
      <c r="N260" s="249"/>
      <c r="O260" s="249"/>
      <c r="P260" s="249"/>
      <c r="Q260" s="249"/>
      <c r="R260" s="249"/>
      <c r="S260" s="249"/>
      <c r="T260" s="25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1" t="s">
        <v>175</v>
      </c>
      <c r="AU260" s="251" t="s">
        <v>82</v>
      </c>
      <c r="AV260" s="13" t="s">
        <v>82</v>
      </c>
      <c r="AW260" s="13" t="s">
        <v>33</v>
      </c>
      <c r="AX260" s="13" t="s">
        <v>80</v>
      </c>
      <c r="AY260" s="251" t="s">
        <v>114</v>
      </c>
    </row>
    <row r="261" s="2" customFormat="1" ht="21.75" customHeight="1">
      <c r="A261" s="39"/>
      <c r="B261" s="40"/>
      <c r="C261" s="219" t="s">
        <v>359</v>
      </c>
      <c r="D261" s="219" t="s">
        <v>117</v>
      </c>
      <c r="E261" s="220" t="s">
        <v>360</v>
      </c>
      <c r="F261" s="221" t="s">
        <v>361</v>
      </c>
      <c r="G261" s="222" t="s">
        <v>170</v>
      </c>
      <c r="H261" s="223">
        <v>78</v>
      </c>
      <c r="I261" s="224"/>
      <c r="J261" s="225">
        <f>ROUND(I261*H261,2)</f>
        <v>0</v>
      </c>
      <c r="K261" s="221" t="s">
        <v>171</v>
      </c>
      <c r="L261" s="45"/>
      <c r="M261" s="226" t="s">
        <v>19</v>
      </c>
      <c r="N261" s="227" t="s">
        <v>43</v>
      </c>
      <c r="O261" s="85"/>
      <c r="P261" s="228">
        <f>O261*H261</f>
        <v>0</v>
      </c>
      <c r="Q261" s="228">
        <v>0</v>
      </c>
      <c r="R261" s="228">
        <f>Q261*H261</f>
        <v>0</v>
      </c>
      <c r="S261" s="228">
        <v>0</v>
      </c>
      <c r="T261" s="22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0" t="s">
        <v>131</v>
      </c>
      <c r="AT261" s="230" t="s">
        <v>117</v>
      </c>
      <c r="AU261" s="230" t="s">
        <v>82</v>
      </c>
      <c r="AY261" s="18" t="s">
        <v>114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8" t="s">
        <v>80</v>
      </c>
      <c r="BK261" s="231">
        <f>ROUND(I261*H261,2)</f>
        <v>0</v>
      </c>
      <c r="BL261" s="18" t="s">
        <v>131</v>
      </c>
      <c r="BM261" s="230" t="s">
        <v>362</v>
      </c>
    </row>
    <row r="262" s="2" customFormat="1">
      <c r="A262" s="39"/>
      <c r="B262" s="40"/>
      <c r="C262" s="41"/>
      <c r="D262" s="237" t="s">
        <v>173</v>
      </c>
      <c r="E262" s="41"/>
      <c r="F262" s="238" t="s">
        <v>363</v>
      </c>
      <c r="G262" s="41"/>
      <c r="H262" s="41"/>
      <c r="I262" s="137"/>
      <c r="J262" s="41"/>
      <c r="K262" s="41"/>
      <c r="L262" s="45"/>
      <c r="M262" s="239"/>
      <c r="N262" s="240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173</v>
      </c>
      <c r="AU262" s="18" t="s">
        <v>82</v>
      </c>
    </row>
    <row r="263" s="13" customFormat="1">
      <c r="A263" s="13"/>
      <c r="B263" s="241"/>
      <c r="C263" s="242"/>
      <c r="D263" s="237" t="s">
        <v>175</v>
      </c>
      <c r="E263" s="243" t="s">
        <v>19</v>
      </c>
      <c r="F263" s="244" t="s">
        <v>364</v>
      </c>
      <c r="G263" s="242"/>
      <c r="H263" s="245">
        <v>78</v>
      </c>
      <c r="I263" s="246"/>
      <c r="J263" s="242"/>
      <c r="K263" s="242"/>
      <c r="L263" s="247"/>
      <c r="M263" s="248"/>
      <c r="N263" s="249"/>
      <c r="O263" s="249"/>
      <c r="P263" s="249"/>
      <c r="Q263" s="249"/>
      <c r="R263" s="249"/>
      <c r="S263" s="249"/>
      <c r="T263" s="25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1" t="s">
        <v>175</v>
      </c>
      <c r="AU263" s="251" t="s">
        <v>82</v>
      </c>
      <c r="AV263" s="13" t="s">
        <v>82</v>
      </c>
      <c r="AW263" s="13" t="s">
        <v>33</v>
      </c>
      <c r="AX263" s="13" t="s">
        <v>80</v>
      </c>
      <c r="AY263" s="251" t="s">
        <v>114</v>
      </c>
    </row>
    <row r="264" s="2" customFormat="1" ht="21.75" customHeight="1">
      <c r="A264" s="39"/>
      <c r="B264" s="40"/>
      <c r="C264" s="219" t="s">
        <v>365</v>
      </c>
      <c r="D264" s="219" t="s">
        <v>117</v>
      </c>
      <c r="E264" s="220" t="s">
        <v>366</v>
      </c>
      <c r="F264" s="221" t="s">
        <v>367</v>
      </c>
      <c r="G264" s="222" t="s">
        <v>170</v>
      </c>
      <c r="H264" s="223">
        <v>227.25</v>
      </c>
      <c r="I264" s="224"/>
      <c r="J264" s="225">
        <f>ROUND(I264*H264,2)</f>
        <v>0</v>
      </c>
      <c r="K264" s="221" t="s">
        <v>171</v>
      </c>
      <c r="L264" s="45"/>
      <c r="M264" s="226" t="s">
        <v>19</v>
      </c>
      <c r="N264" s="227" t="s">
        <v>43</v>
      </c>
      <c r="O264" s="85"/>
      <c r="P264" s="228">
        <f>O264*H264</f>
        <v>0</v>
      </c>
      <c r="Q264" s="228">
        <v>0</v>
      </c>
      <c r="R264" s="228">
        <f>Q264*H264</f>
        <v>0</v>
      </c>
      <c r="S264" s="228">
        <v>0</v>
      </c>
      <c r="T264" s="22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0" t="s">
        <v>131</v>
      </c>
      <c r="AT264" s="230" t="s">
        <v>117</v>
      </c>
      <c r="AU264" s="230" t="s">
        <v>82</v>
      </c>
      <c r="AY264" s="18" t="s">
        <v>114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8" t="s">
        <v>80</v>
      </c>
      <c r="BK264" s="231">
        <f>ROUND(I264*H264,2)</f>
        <v>0</v>
      </c>
      <c r="BL264" s="18" t="s">
        <v>131</v>
      </c>
      <c r="BM264" s="230" t="s">
        <v>368</v>
      </c>
    </row>
    <row r="265" s="2" customFormat="1">
      <c r="A265" s="39"/>
      <c r="B265" s="40"/>
      <c r="C265" s="41"/>
      <c r="D265" s="237" t="s">
        <v>173</v>
      </c>
      <c r="E265" s="41"/>
      <c r="F265" s="238" t="s">
        <v>369</v>
      </c>
      <c r="G265" s="41"/>
      <c r="H265" s="41"/>
      <c r="I265" s="137"/>
      <c r="J265" s="41"/>
      <c r="K265" s="41"/>
      <c r="L265" s="45"/>
      <c r="M265" s="239"/>
      <c r="N265" s="240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173</v>
      </c>
      <c r="AU265" s="18" t="s">
        <v>82</v>
      </c>
    </row>
    <row r="266" s="13" customFormat="1">
      <c r="A266" s="13"/>
      <c r="B266" s="241"/>
      <c r="C266" s="242"/>
      <c r="D266" s="237" t="s">
        <v>175</v>
      </c>
      <c r="E266" s="243" t="s">
        <v>19</v>
      </c>
      <c r="F266" s="244" t="s">
        <v>370</v>
      </c>
      <c r="G266" s="242"/>
      <c r="H266" s="245">
        <v>227.25</v>
      </c>
      <c r="I266" s="246"/>
      <c r="J266" s="242"/>
      <c r="K266" s="242"/>
      <c r="L266" s="247"/>
      <c r="M266" s="248"/>
      <c r="N266" s="249"/>
      <c r="O266" s="249"/>
      <c r="P266" s="249"/>
      <c r="Q266" s="249"/>
      <c r="R266" s="249"/>
      <c r="S266" s="249"/>
      <c r="T266" s="25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1" t="s">
        <v>175</v>
      </c>
      <c r="AU266" s="251" t="s">
        <v>82</v>
      </c>
      <c r="AV266" s="13" t="s">
        <v>82</v>
      </c>
      <c r="AW266" s="13" t="s">
        <v>33</v>
      </c>
      <c r="AX266" s="13" t="s">
        <v>80</v>
      </c>
      <c r="AY266" s="251" t="s">
        <v>114</v>
      </c>
    </row>
    <row r="267" s="12" customFormat="1" ht="22.8" customHeight="1">
      <c r="A267" s="12"/>
      <c r="B267" s="203"/>
      <c r="C267" s="204"/>
      <c r="D267" s="205" t="s">
        <v>71</v>
      </c>
      <c r="E267" s="217" t="s">
        <v>127</v>
      </c>
      <c r="F267" s="217" t="s">
        <v>371</v>
      </c>
      <c r="G267" s="204"/>
      <c r="H267" s="204"/>
      <c r="I267" s="207"/>
      <c r="J267" s="218">
        <f>BK267</f>
        <v>0</v>
      </c>
      <c r="K267" s="204"/>
      <c r="L267" s="209"/>
      <c r="M267" s="210"/>
      <c r="N267" s="211"/>
      <c r="O267" s="211"/>
      <c r="P267" s="212">
        <f>SUM(P268:P276)</f>
        <v>0</v>
      </c>
      <c r="Q267" s="211"/>
      <c r="R267" s="212">
        <f>SUM(R268:R276)</f>
        <v>0</v>
      </c>
      <c r="S267" s="211"/>
      <c r="T267" s="213">
        <f>SUM(T268:T276)</f>
        <v>24.200000000000003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4" t="s">
        <v>80</v>
      </c>
      <c r="AT267" s="215" t="s">
        <v>71</v>
      </c>
      <c r="AU267" s="215" t="s">
        <v>80</v>
      </c>
      <c r="AY267" s="214" t="s">
        <v>114</v>
      </c>
      <c r="BK267" s="216">
        <f>SUM(BK268:BK276)</f>
        <v>0</v>
      </c>
    </row>
    <row r="268" s="2" customFormat="1" ht="16.5" customHeight="1">
      <c r="A268" s="39"/>
      <c r="B268" s="40"/>
      <c r="C268" s="219" t="s">
        <v>372</v>
      </c>
      <c r="D268" s="219" t="s">
        <v>117</v>
      </c>
      <c r="E268" s="220" t="s">
        <v>373</v>
      </c>
      <c r="F268" s="221" t="s">
        <v>374</v>
      </c>
      <c r="G268" s="222" t="s">
        <v>246</v>
      </c>
      <c r="H268" s="223">
        <v>11</v>
      </c>
      <c r="I268" s="224"/>
      <c r="J268" s="225">
        <f>ROUND(I268*H268,2)</f>
        <v>0</v>
      </c>
      <c r="K268" s="221" t="s">
        <v>171</v>
      </c>
      <c r="L268" s="45"/>
      <c r="M268" s="226" t="s">
        <v>19</v>
      </c>
      <c r="N268" s="227" t="s">
        <v>43</v>
      </c>
      <c r="O268" s="85"/>
      <c r="P268" s="228">
        <f>O268*H268</f>
        <v>0</v>
      </c>
      <c r="Q268" s="228">
        <v>0</v>
      </c>
      <c r="R268" s="228">
        <f>Q268*H268</f>
        <v>0</v>
      </c>
      <c r="S268" s="228">
        <v>2.2000000000000002</v>
      </c>
      <c r="T268" s="229">
        <f>S268*H268</f>
        <v>24.200000000000003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0" t="s">
        <v>131</v>
      </c>
      <c r="AT268" s="230" t="s">
        <v>117</v>
      </c>
      <c r="AU268" s="230" t="s">
        <v>82</v>
      </c>
      <c r="AY268" s="18" t="s">
        <v>114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8" t="s">
        <v>80</v>
      </c>
      <c r="BK268" s="231">
        <f>ROUND(I268*H268,2)</f>
        <v>0</v>
      </c>
      <c r="BL268" s="18" t="s">
        <v>131</v>
      </c>
      <c r="BM268" s="230" t="s">
        <v>375</v>
      </c>
    </row>
    <row r="269" s="13" customFormat="1">
      <c r="A269" s="13"/>
      <c r="B269" s="241"/>
      <c r="C269" s="242"/>
      <c r="D269" s="237" t="s">
        <v>175</v>
      </c>
      <c r="E269" s="243" t="s">
        <v>19</v>
      </c>
      <c r="F269" s="244" t="s">
        <v>376</v>
      </c>
      <c r="G269" s="242"/>
      <c r="H269" s="245">
        <v>2</v>
      </c>
      <c r="I269" s="246"/>
      <c r="J269" s="242"/>
      <c r="K269" s="242"/>
      <c r="L269" s="247"/>
      <c r="M269" s="248"/>
      <c r="N269" s="249"/>
      <c r="O269" s="249"/>
      <c r="P269" s="249"/>
      <c r="Q269" s="249"/>
      <c r="R269" s="249"/>
      <c r="S269" s="249"/>
      <c r="T269" s="25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1" t="s">
        <v>175</v>
      </c>
      <c r="AU269" s="251" t="s">
        <v>82</v>
      </c>
      <c r="AV269" s="13" t="s">
        <v>82</v>
      </c>
      <c r="AW269" s="13" t="s">
        <v>33</v>
      </c>
      <c r="AX269" s="13" t="s">
        <v>72</v>
      </c>
      <c r="AY269" s="251" t="s">
        <v>114</v>
      </c>
    </row>
    <row r="270" s="13" customFormat="1">
      <c r="A270" s="13"/>
      <c r="B270" s="241"/>
      <c r="C270" s="242"/>
      <c r="D270" s="237" t="s">
        <v>175</v>
      </c>
      <c r="E270" s="243" t="s">
        <v>19</v>
      </c>
      <c r="F270" s="244" t="s">
        <v>377</v>
      </c>
      <c r="G270" s="242"/>
      <c r="H270" s="245">
        <v>1</v>
      </c>
      <c r="I270" s="246"/>
      <c r="J270" s="242"/>
      <c r="K270" s="242"/>
      <c r="L270" s="247"/>
      <c r="M270" s="248"/>
      <c r="N270" s="249"/>
      <c r="O270" s="249"/>
      <c r="P270" s="249"/>
      <c r="Q270" s="249"/>
      <c r="R270" s="249"/>
      <c r="S270" s="249"/>
      <c r="T270" s="25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1" t="s">
        <v>175</v>
      </c>
      <c r="AU270" s="251" t="s">
        <v>82</v>
      </c>
      <c r="AV270" s="13" t="s">
        <v>82</v>
      </c>
      <c r="AW270" s="13" t="s">
        <v>33</v>
      </c>
      <c r="AX270" s="13" t="s">
        <v>72</v>
      </c>
      <c r="AY270" s="251" t="s">
        <v>114</v>
      </c>
    </row>
    <row r="271" s="13" customFormat="1">
      <c r="A271" s="13"/>
      <c r="B271" s="241"/>
      <c r="C271" s="242"/>
      <c r="D271" s="237" t="s">
        <v>175</v>
      </c>
      <c r="E271" s="243" t="s">
        <v>19</v>
      </c>
      <c r="F271" s="244" t="s">
        <v>378</v>
      </c>
      <c r="G271" s="242"/>
      <c r="H271" s="245">
        <v>2</v>
      </c>
      <c r="I271" s="246"/>
      <c r="J271" s="242"/>
      <c r="K271" s="242"/>
      <c r="L271" s="247"/>
      <c r="M271" s="248"/>
      <c r="N271" s="249"/>
      <c r="O271" s="249"/>
      <c r="P271" s="249"/>
      <c r="Q271" s="249"/>
      <c r="R271" s="249"/>
      <c r="S271" s="249"/>
      <c r="T271" s="25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1" t="s">
        <v>175</v>
      </c>
      <c r="AU271" s="251" t="s">
        <v>82</v>
      </c>
      <c r="AV271" s="13" t="s">
        <v>82</v>
      </c>
      <c r="AW271" s="13" t="s">
        <v>33</v>
      </c>
      <c r="AX271" s="13" t="s">
        <v>72</v>
      </c>
      <c r="AY271" s="251" t="s">
        <v>114</v>
      </c>
    </row>
    <row r="272" s="13" customFormat="1">
      <c r="A272" s="13"/>
      <c r="B272" s="241"/>
      <c r="C272" s="242"/>
      <c r="D272" s="237" t="s">
        <v>175</v>
      </c>
      <c r="E272" s="243" t="s">
        <v>19</v>
      </c>
      <c r="F272" s="244" t="s">
        <v>379</v>
      </c>
      <c r="G272" s="242"/>
      <c r="H272" s="245">
        <v>3</v>
      </c>
      <c r="I272" s="246"/>
      <c r="J272" s="242"/>
      <c r="K272" s="242"/>
      <c r="L272" s="247"/>
      <c r="M272" s="248"/>
      <c r="N272" s="249"/>
      <c r="O272" s="249"/>
      <c r="P272" s="249"/>
      <c r="Q272" s="249"/>
      <c r="R272" s="249"/>
      <c r="S272" s="249"/>
      <c r="T272" s="25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1" t="s">
        <v>175</v>
      </c>
      <c r="AU272" s="251" t="s">
        <v>82</v>
      </c>
      <c r="AV272" s="13" t="s">
        <v>82</v>
      </c>
      <c r="AW272" s="13" t="s">
        <v>33</v>
      </c>
      <c r="AX272" s="13" t="s">
        <v>72</v>
      </c>
      <c r="AY272" s="251" t="s">
        <v>114</v>
      </c>
    </row>
    <row r="273" s="13" customFormat="1">
      <c r="A273" s="13"/>
      <c r="B273" s="241"/>
      <c r="C273" s="242"/>
      <c r="D273" s="237" t="s">
        <v>175</v>
      </c>
      <c r="E273" s="243" t="s">
        <v>19</v>
      </c>
      <c r="F273" s="244" t="s">
        <v>380</v>
      </c>
      <c r="G273" s="242"/>
      <c r="H273" s="245">
        <v>2</v>
      </c>
      <c r="I273" s="246"/>
      <c r="J273" s="242"/>
      <c r="K273" s="242"/>
      <c r="L273" s="247"/>
      <c r="M273" s="248"/>
      <c r="N273" s="249"/>
      <c r="O273" s="249"/>
      <c r="P273" s="249"/>
      <c r="Q273" s="249"/>
      <c r="R273" s="249"/>
      <c r="S273" s="249"/>
      <c r="T273" s="25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1" t="s">
        <v>175</v>
      </c>
      <c r="AU273" s="251" t="s">
        <v>82</v>
      </c>
      <c r="AV273" s="13" t="s">
        <v>82</v>
      </c>
      <c r="AW273" s="13" t="s">
        <v>33</v>
      </c>
      <c r="AX273" s="13" t="s">
        <v>72</v>
      </c>
      <c r="AY273" s="251" t="s">
        <v>114</v>
      </c>
    </row>
    <row r="274" s="13" customFormat="1">
      <c r="A274" s="13"/>
      <c r="B274" s="241"/>
      <c r="C274" s="242"/>
      <c r="D274" s="237" t="s">
        <v>175</v>
      </c>
      <c r="E274" s="243" t="s">
        <v>19</v>
      </c>
      <c r="F274" s="244" t="s">
        <v>381</v>
      </c>
      <c r="G274" s="242"/>
      <c r="H274" s="245">
        <v>1</v>
      </c>
      <c r="I274" s="246"/>
      <c r="J274" s="242"/>
      <c r="K274" s="242"/>
      <c r="L274" s="247"/>
      <c r="M274" s="248"/>
      <c r="N274" s="249"/>
      <c r="O274" s="249"/>
      <c r="P274" s="249"/>
      <c r="Q274" s="249"/>
      <c r="R274" s="249"/>
      <c r="S274" s="249"/>
      <c r="T274" s="25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1" t="s">
        <v>175</v>
      </c>
      <c r="AU274" s="251" t="s">
        <v>82</v>
      </c>
      <c r="AV274" s="13" t="s">
        <v>82</v>
      </c>
      <c r="AW274" s="13" t="s">
        <v>33</v>
      </c>
      <c r="AX274" s="13" t="s">
        <v>72</v>
      </c>
      <c r="AY274" s="251" t="s">
        <v>114</v>
      </c>
    </row>
    <row r="275" s="15" customFormat="1">
      <c r="A275" s="15"/>
      <c r="B275" s="263"/>
      <c r="C275" s="264"/>
      <c r="D275" s="237" t="s">
        <v>175</v>
      </c>
      <c r="E275" s="265" t="s">
        <v>19</v>
      </c>
      <c r="F275" s="266" t="s">
        <v>382</v>
      </c>
      <c r="G275" s="264"/>
      <c r="H275" s="267">
        <v>11</v>
      </c>
      <c r="I275" s="268"/>
      <c r="J275" s="264"/>
      <c r="K275" s="264"/>
      <c r="L275" s="269"/>
      <c r="M275" s="270"/>
      <c r="N275" s="271"/>
      <c r="O275" s="271"/>
      <c r="P275" s="271"/>
      <c r="Q275" s="271"/>
      <c r="R275" s="271"/>
      <c r="S275" s="271"/>
      <c r="T275" s="272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3" t="s">
        <v>175</v>
      </c>
      <c r="AU275" s="273" t="s">
        <v>82</v>
      </c>
      <c r="AV275" s="15" t="s">
        <v>127</v>
      </c>
      <c r="AW275" s="15" t="s">
        <v>33</v>
      </c>
      <c r="AX275" s="15" t="s">
        <v>72</v>
      </c>
      <c r="AY275" s="273" t="s">
        <v>114</v>
      </c>
    </row>
    <row r="276" s="14" customFormat="1">
      <c r="A276" s="14"/>
      <c r="B276" s="252"/>
      <c r="C276" s="253"/>
      <c r="D276" s="237" t="s">
        <v>175</v>
      </c>
      <c r="E276" s="254" t="s">
        <v>19</v>
      </c>
      <c r="F276" s="255" t="s">
        <v>180</v>
      </c>
      <c r="G276" s="253"/>
      <c r="H276" s="256">
        <v>11</v>
      </c>
      <c r="I276" s="257"/>
      <c r="J276" s="253"/>
      <c r="K276" s="253"/>
      <c r="L276" s="258"/>
      <c r="M276" s="259"/>
      <c r="N276" s="260"/>
      <c r="O276" s="260"/>
      <c r="P276" s="260"/>
      <c r="Q276" s="260"/>
      <c r="R276" s="260"/>
      <c r="S276" s="260"/>
      <c r="T276" s="26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2" t="s">
        <v>175</v>
      </c>
      <c r="AU276" s="262" t="s">
        <v>82</v>
      </c>
      <c r="AV276" s="14" t="s">
        <v>131</v>
      </c>
      <c r="AW276" s="14" t="s">
        <v>33</v>
      </c>
      <c r="AX276" s="14" t="s">
        <v>80</v>
      </c>
      <c r="AY276" s="262" t="s">
        <v>114</v>
      </c>
    </row>
    <row r="277" s="12" customFormat="1" ht="22.8" customHeight="1">
      <c r="A277" s="12"/>
      <c r="B277" s="203"/>
      <c r="C277" s="204"/>
      <c r="D277" s="205" t="s">
        <v>71</v>
      </c>
      <c r="E277" s="217" t="s">
        <v>131</v>
      </c>
      <c r="F277" s="217" t="s">
        <v>383</v>
      </c>
      <c r="G277" s="204"/>
      <c r="H277" s="204"/>
      <c r="I277" s="207"/>
      <c r="J277" s="218">
        <f>BK277</f>
        <v>0</v>
      </c>
      <c r="K277" s="204"/>
      <c r="L277" s="209"/>
      <c r="M277" s="210"/>
      <c r="N277" s="211"/>
      <c r="O277" s="211"/>
      <c r="P277" s="212">
        <f>SUM(P278:P296)</f>
        <v>0</v>
      </c>
      <c r="Q277" s="211"/>
      <c r="R277" s="212">
        <f>SUM(R278:R296)</f>
        <v>0.97151999999999994</v>
      </c>
      <c r="S277" s="211"/>
      <c r="T277" s="213">
        <f>SUM(T278:T296)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4" t="s">
        <v>80</v>
      </c>
      <c r="AT277" s="215" t="s">
        <v>71</v>
      </c>
      <c r="AU277" s="215" t="s">
        <v>80</v>
      </c>
      <c r="AY277" s="214" t="s">
        <v>114</v>
      </c>
      <c r="BK277" s="216">
        <f>SUM(BK278:BK296)</f>
        <v>0</v>
      </c>
    </row>
    <row r="278" s="2" customFormat="1" ht="16.5" customHeight="1">
      <c r="A278" s="39"/>
      <c r="B278" s="40"/>
      <c r="C278" s="219" t="s">
        <v>384</v>
      </c>
      <c r="D278" s="219" t="s">
        <v>117</v>
      </c>
      <c r="E278" s="220" t="s">
        <v>385</v>
      </c>
      <c r="F278" s="221" t="s">
        <v>386</v>
      </c>
      <c r="G278" s="222" t="s">
        <v>246</v>
      </c>
      <c r="H278" s="223">
        <v>2.2000000000000002</v>
      </c>
      <c r="I278" s="224"/>
      <c r="J278" s="225">
        <f>ROUND(I278*H278,2)</f>
        <v>0</v>
      </c>
      <c r="K278" s="221" t="s">
        <v>171</v>
      </c>
      <c r="L278" s="45"/>
      <c r="M278" s="226" t="s">
        <v>19</v>
      </c>
      <c r="N278" s="227" t="s">
        <v>43</v>
      </c>
      <c r="O278" s="85"/>
      <c r="P278" s="228">
        <f>O278*H278</f>
        <v>0</v>
      </c>
      <c r="Q278" s="228">
        <v>0</v>
      </c>
      <c r="R278" s="228">
        <f>Q278*H278</f>
        <v>0</v>
      </c>
      <c r="S278" s="228">
        <v>0</v>
      </c>
      <c r="T278" s="22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0" t="s">
        <v>131</v>
      </c>
      <c r="AT278" s="230" t="s">
        <v>117</v>
      </c>
      <c r="AU278" s="230" t="s">
        <v>82</v>
      </c>
      <c r="AY278" s="18" t="s">
        <v>114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8" t="s">
        <v>80</v>
      </c>
      <c r="BK278" s="231">
        <f>ROUND(I278*H278,2)</f>
        <v>0</v>
      </c>
      <c r="BL278" s="18" t="s">
        <v>131</v>
      </c>
      <c r="BM278" s="230" t="s">
        <v>387</v>
      </c>
    </row>
    <row r="279" s="2" customFormat="1">
      <c r="A279" s="39"/>
      <c r="B279" s="40"/>
      <c r="C279" s="41"/>
      <c r="D279" s="237" t="s">
        <v>173</v>
      </c>
      <c r="E279" s="41"/>
      <c r="F279" s="238" t="s">
        <v>388</v>
      </c>
      <c r="G279" s="41"/>
      <c r="H279" s="41"/>
      <c r="I279" s="137"/>
      <c r="J279" s="41"/>
      <c r="K279" s="41"/>
      <c r="L279" s="45"/>
      <c r="M279" s="239"/>
      <c r="N279" s="240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173</v>
      </c>
      <c r="AU279" s="18" t="s">
        <v>82</v>
      </c>
    </row>
    <row r="280" s="13" customFormat="1">
      <c r="A280" s="13"/>
      <c r="B280" s="241"/>
      <c r="C280" s="242"/>
      <c r="D280" s="237" t="s">
        <v>175</v>
      </c>
      <c r="E280" s="243" t="s">
        <v>19</v>
      </c>
      <c r="F280" s="244" t="s">
        <v>389</v>
      </c>
      <c r="G280" s="242"/>
      <c r="H280" s="245">
        <v>0.40000000000000002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1" t="s">
        <v>175</v>
      </c>
      <c r="AU280" s="251" t="s">
        <v>82</v>
      </c>
      <c r="AV280" s="13" t="s">
        <v>82</v>
      </c>
      <c r="AW280" s="13" t="s">
        <v>33</v>
      </c>
      <c r="AX280" s="13" t="s">
        <v>72</v>
      </c>
      <c r="AY280" s="251" t="s">
        <v>114</v>
      </c>
    </row>
    <row r="281" s="13" customFormat="1">
      <c r="A281" s="13"/>
      <c r="B281" s="241"/>
      <c r="C281" s="242"/>
      <c r="D281" s="237" t="s">
        <v>175</v>
      </c>
      <c r="E281" s="243" t="s">
        <v>19</v>
      </c>
      <c r="F281" s="244" t="s">
        <v>390</v>
      </c>
      <c r="G281" s="242"/>
      <c r="H281" s="245">
        <v>0.20000000000000001</v>
      </c>
      <c r="I281" s="246"/>
      <c r="J281" s="242"/>
      <c r="K281" s="242"/>
      <c r="L281" s="247"/>
      <c r="M281" s="248"/>
      <c r="N281" s="249"/>
      <c r="O281" s="249"/>
      <c r="P281" s="249"/>
      <c r="Q281" s="249"/>
      <c r="R281" s="249"/>
      <c r="S281" s="249"/>
      <c r="T281" s="25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1" t="s">
        <v>175</v>
      </c>
      <c r="AU281" s="251" t="s">
        <v>82</v>
      </c>
      <c r="AV281" s="13" t="s">
        <v>82</v>
      </c>
      <c r="AW281" s="13" t="s">
        <v>33</v>
      </c>
      <c r="AX281" s="13" t="s">
        <v>72</v>
      </c>
      <c r="AY281" s="251" t="s">
        <v>114</v>
      </c>
    </row>
    <row r="282" s="13" customFormat="1">
      <c r="A282" s="13"/>
      <c r="B282" s="241"/>
      <c r="C282" s="242"/>
      <c r="D282" s="237" t="s">
        <v>175</v>
      </c>
      <c r="E282" s="243" t="s">
        <v>19</v>
      </c>
      <c r="F282" s="244" t="s">
        <v>391</v>
      </c>
      <c r="G282" s="242"/>
      <c r="H282" s="245">
        <v>0.40000000000000002</v>
      </c>
      <c r="I282" s="246"/>
      <c r="J282" s="242"/>
      <c r="K282" s="242"/>
      <c r="L282" s="247"/>
      <c r="M282" s="248"/>
      <c r="N282" s="249"/>
      <c r="O282" s="249"/>
      <c r="P282" s="249"/>
      <c r="Q282" s="249"/>
      <c r="R282" s="249"/>
      <c r="S282" s="249"/>
      <c r="T282" s="25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1" t="s">
        <v>175</v>
      </c>
      <c r="AU282" s="251" t="s">
        <v>82</v>
      </c>
      <c r="AV282" s="13" t="s">
        <v>82</v>
      </c>
      <c r="AW282" s="13" t="s">
        <v>33</v>
      </c>
      <c r="AX282" s="13" t="s">
        <v>72</v>
      </c>
      <c r="AY282" s="251" t="s">
        <v>114</v>
      </c>
    </row>
    <row r="283" s="13" customFormat="1">
      <c r="A283" s="13"/>
      <c r="B283" s="241"/>
      <c r="C283" s="242"/>
      <c r="D283" s="237" t="s">
        <v>175</v>
      </c>
      <c r="E283" s="243" t="s">
        <v>19</v>
      </c>
      <c r="F283" s="244" t="s">
        <v>392</v>
      </c>
      <c r="G283" s="242"/>
      <c r="H283" s="245">
        <v>0.76000000000000001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1" t="s">
        <v>175</v>
      </c>
      <c r="AU283" s="251" t="s">
        <v>82</v>
      </c>
      <c r="AV283" s="13" t="s">
        <v>82</v>
      </c>
      <c r="AW283" s="13" t="s">
        <v>33</v>
      </c>
      <c r="AX283" s="13" t="s">
        <v>72</v>
      </c>
      <c r="AY283" s="251" t="s">
        <v>114</v>
      </c>
    </row>
    <row r="284" s="13" customFormat="1">
      <c r="A284" s="13"/>
      <c r="B284" s="241"/>
      <c r="C284" s="242"/>
      <c r="D284" s="237" t="s">
        <v>175</v>
      </c>
      <c r="E284" s="243" t="s">
        <v>19</v>
      </c>
      <c r="F284" s="244" t="s">
        <v>393</v>
      </c>
      <c r="G284" s="242"/>
      <c r="H284" s="245">
        <v>0.23999999999999999</v>
      </c>
      <c r="I284" s="246"/>
      <c r="J284" s="242"/>
      <c r="K284" s="242"/>
      <c r="L284" s="247"/>
      <c r="M284" s="248"/>
      <c r="N284" s="249"/>
      <c r="O284" s="249"/>
      <c r="P284" s="249"/>
      <c r="Q284" s="249"/>
      <c r="R284" s="249"/>
      <c r="S284" s="249"/>
      <c r="T284" s="25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1" t="s">
        <v>175</v>
      </c>
      <c r="AU284" s="251" t="s">
        <v>82</v>
      </c>
      <c r="AV284" s="13" t="s">
        <v>82</v>
      </c>
      <c r="AW284" s="13" t="s">
        <v>33</v>
      </c>
      <c r="AX284" s="13" t="s">
        <v>72</v>
      </c>
      <c r="AY284" s="251" t="s">
        <v>114</v>
      </c>
    </row>
    <row r="285" s="13" customFormat="1">
      <c r="A285" s="13"/>
      <c r="B285" s="241"/>
      <c r="C285" s="242"/>
      <c r="D285" s="237" t="s">
        <v>175</v>
      </c>
      <c r="E285" s="243" t="s">
        <v>19</v>
      </c>
      <c r="F285" s="244" t="s">
        <v>394</v>
      </c>
      <c r="G285" s="242"/>
      <c r="H285" s="245">
        <v>0.20000000000000001</v>
      </c>
      <c r="I285" s="246"/>
      <c r="J285" s="242"/>
      <c r="K285" s="242"/>
      <c r="L285" s="247"/>
      <c r="M285" s="248"/>
      <c r="N285" s="249"/>
      <c r="O285" s="249"/>
      <c r="P285" s="249"/>
      <c r="Q285" s="249"/>
      <c r="R285" s="249"/>
      <c r="S285" s="249"/>
      <c r="T285" s="25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1" t="s">
        <v>175</v>
      </c>
      <c r="AU285" s="251" t="s">
        <v>82</v>
      </c>
      <c r="AV285" s="13" t="s">
        <v>82</v>
      </c>
      <c r="AW285" s="13" t="s">
        <v>33</v>
      </c>
      <c r="AX285" s="13" t="s">
        <v>72</v>
      </c>
      <c r="AY285" s="251" t="s">
        <v>114</v>
      </c>
    </row>
    <row r="286" s="15" customFormat="1">
      <c r="A286" s="15"/>
      <c r="B286" s="263"/>
      <c r="C286" s="264"/>
      <c r="D286" s="237" t="s">
        <v>175</v>
      </c>
      <c r="E286" s="265" t="s">
        <v>19</v>
      </c>
      <c r="F286" s="266" t="s">
        <v>395</v>
      </c>
      <c r="G286" s="264"/>
      <c r="H286" s="267">
        <v>2.2000000000000002</v>
      </c>
      <c r="I286" s="268"/>
      <c r="J286" s="264"/>
      <c r="K286" s="264"/>
      <c r="L286" s="269"/>
      <c r="M286" s="270"/>
      <c r="N286" s="271"/>
      <c r="O286" s="271"/>
      <c r="P286" s="271"/>
      <c r="Q286" s="271"/>
      <c r="R286" s="271"/>
      <c r="S286" s="271"/>
      <c r="T286" s="272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3" t="s">
        <v>175</v>
      </c>
      <c r="AU286" s="273" t="s">
        <v>82</v>
      </c>
      <c r="AV286" s="15" t="s">
        <v>127</v>
      </c>
      <c r="AW286" s="15" t="s">
        <v>33</v>
      </c>
      <c r="AX286" s="15" t="s">
        <v>72</v>
      </c>
      <c r="AY286" s="273" t="s">
        <v>114</v>
      </c>
    </row>
    <row r="287" s="14" customFormat="1">
      <c r="A287" s="14"/>
      <c r="B287" s="252"/>
      <c r="C287" s="253"/>
      <c r="D287" s="237" t="s">
        <v>175</v>
      </c>
      <c r="E287" s="254" t="s">
        <v>19</v>
      </c>
      <c r="F287" s="255" t="s">
        <v>180</v>
      </c>
      <c r="G287" s="253"/>
      <c r="H287" s="256">
        <v>2.2000000000000002</v>
      </c>
      <c r="I287" s="257"/>
      <c r="J287" s="253"/>
      <c r="K287" s="253"/>
      <c r="L287" s="258"/>
      <c r="M287" s="259"/>
      <c r="N287" s="260"/>
      <c r="O287" s="260"/>
      <c r="P287" s="260"/>
      <c r="Q287" s="260"/>
      <c r="R287" s="260"/>
      <c r="S287" s="260"/>
      <c r="T287" s="26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2" t="s">
        <v>175</v>
      </c>
      <c r="AU287" s="262" t="s">
        <v>82</v>
      </c>
      <c r="AV287" s="14" t="s">
        <v>131</v>
      </c>
      <c r="AW287" s="14" t="s">
        <v>33</v>
      </c>
      <c r="AX287" s="14" t="s">
        <v>80</v>
      </c>
      <c r="AY287" s="262" t="s">
        <v>114</v>
      </c>
    </row>
    <row r="288" s="2" customFormat="1" ht="21.75" customHeight="1">
      <c r="A288" s="39"/>
      <c r="B288" s="40"/>
      <c r="C288" s="219" t="s">
        <v>396</v>
      </c>
      <c r="D288" s="219" t="s">
        <v>117</v>
      </c>
      <c r="E288" s="220" t="s">
        <v>397</v>
      </c>
      <c r="F288" s="221" t="s">
        <v>398</v>
      </c>
      <c r="G288" s="222" t="s">
        <v>399</v>
      </c>
      <c r="H288" s="223">
        <v>11</v>
      </c>
      <c r="I288" s="224"/>
      <c r="J288" s="225">
        <f>ROUND(I288*H288,2)</f>
        <v>0</v>
      </c>
      <c r="K288" s="221" t="s">
        <v>171</v>
      </c>
      <c r="L288" s="45"/>
      <c r="M288" s="226" t="s">
        <v>19</v>
      </c>
      <c r="N288" s="227" t="s">
        <v>43</v>
      </c>
      <c r="O288" s="85"/>
      <c r="P288" s="228">
        <f>O288*H288</f>
        <v>0</v>
      </c>
      <c r="Q288" s="228">
        <v>0.088319999999999996</v>
      </c>
      <c r="R288" s="228">
        <f>Q288*H288</f>
        <v>0.97151999999999994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131</v>
      </c>
      <c r="AT288" s="230" t="s">
        <v>117</v>
      </c>
      <c r="AU288" s="230" t="s">
        <v>82</v>
      </c>
      <c r="AY288" s="18" t="s">
        <v>114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80</v>
      </c>
      <c r="BK288" s="231">
        <f>ROUND(I288*H288,2)</f>
        <v>0</v>
      </c>
      <c r="BL288" s="18" t="s">
        <v>131</v>
      </c>
      <c r="BM288" s="230" t="s">
        <v>400</v>
      </c>
    </row>
    <row r="289" s="2" customFormat="1">
      <c r="A289" s="39"/>
      <c r="B289" s="40"/>
      <c r="C289" s="41"/>
      <c r="D289" s="237" t="s">
        <v>173</v>
      </c>
      <c r="E289" s="41"/>
      <c r="F289" s="238" t="s">
        <v>401</v>
      </c>
      <c r="G289" s="41"/>
      <c r="H289" s="41"/>
      <c r="I289" s="137"/>
      <c r="J289" s="41"/>
      <c r="K289" s="41"/>
      <c r="L289" s="45"/>
      <c r="M289" s="239"/>
      <c r="N289" s="240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173</v>
      </c>
      <c r="AU289" s="18" t="s">
        <v>82</v>
      </c>
    </row>
    <row r="290" s="13" customFormat="1">
      <c r="A290" s="13"/>
      <c r="B290" s="241"/>
      <c r="C290" s="242"/>
      <c r="D290" s="237" t="s">
        <v>175</v>
      </c>
      <c r="E290" s="243" t="s">
        <v>19</v>
      </c>
      <c r="F290" s="244" t="s">
        <v>402</v>
      </c>
      <c r="G290" s="242"/>
      <c r="H290" s="245">
        <v>2</v>
      </c>
      <c r="I290" s="246"/>
      <c r="J290" s="242"/>
      <c r="K290" s="242"/>
      <c r="L290" s="247"/>
      <c r="M290" s="248"/>
      <c r="N290" s="249"/>
      <c r="O290" s="249"/>
      <c r="P290" s="249"/>
      <c r="Q290" s="249"/>
      <c r="R290" s="249"/>
      <c r="S290" s="249"/>
      <c r="T290" s="25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1" t="s">
        <v>175</v>
      </c>
      <c r="AU290" s="251" t="s">
        <v>82</v>
      </c>
      <c r="AV290" s="13" t="s">
        <v>82</v>
      </c>
      <c r="AW290" s="13" t="s">
        <v>33</v>
      </c>
      <c r="AX290" s="13" t="s">
        <v>72</v>
      </c>
      <c r="AY290" s="251" t="s">
        <v>114</v>
      </c>
    </row>
    <row r="291" s="13" customFormat="1">
      <c r="A291" s="13"/>
      <c r="B291" s="241"/>
      <c r="C291" s="242"/>
      <c r="D291" s="237" t="s">
        <v>175</v>
      </c>
      <c r="E291" s="243" t="s">
        <v>19</v>
      </c>
      <c r="F291" s="244" t="s">
        <v>403</v>
      </c>
      <c r="G291" s="242"/>
      <c r="H291" s="245">
        <v>1</v>
      </c>
      <c r="I291" s="246"/>
      <c r="J291" s="242"/>
      <c r="K291" s="242"/>
      <c r="L291" s="247"/>
      <c r="M291" s="248"/>
      <c r="N291" s="249"/>
      <c r="O291" s="249"/>
      <c r="P291" s="249"/>
      <c r="Q291" s="249"/>
      <c r="R291" s="249"/>
      <c r="S291" s="249"/>
      <c r="T291" s="25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1" t="s">
        <v>175</v>
      </c>
      <c r="AU291" s="251" t="s">
        <v>82</v>
      </c>
      <c r="AV291" s="13" t="s">
        <v>82</v>
      </c>
      <c r="AW291" s="13" t="s">
        <v>33</v>
      </c>
      <c r="AX291" s="13" t="s">
        <v>72</v>
      </c>
      <c r="AY291" s="251" t="s">
        <v>114</v>
      </c>
    </row>
    <row r="292" s="13" customFormat="1">
      <c r="A292" s="13"/>
      <c r="B292" s="241"/>
      <c r="C292" s="242"/>
      <c r="D292" s="237" t="s">
        <v>175</v>
      </c>
      <c r="E292" s="243" t="s">
        <v>19</v>
      </c>
      <c r="F292" s="244" t="s">
        <v>404</v>
      </c>
      <c r="G292" s="242"/>
      <c r="H292" s="245">
        <v>2</v>
      </c>
      <c r="I292" s="246"/>
      <c r="J292" s="242"/>
      <c r="K292" s="242"/>
      <c r="L292" s="247"/>
      <c r="M292" s="248"/>
      <c r="N292" s="249"/>
      <c r="O292" s="249"/>
      <c r="P292" s="249"/>
      <c r="Q292" s="249"/>
      <c r="R292" s="249"/>
      <c r="S292" s="249"/>
      <c r="T292" s="25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1" t="s">
        <v>175</v>
      </c>
      <c r="AU292" s="251" t="s">
        <v>82</v>
      </c>
      <c r="AV292" s="13" t="s">
        <v>82</v>
      </c>
      <c r="AW292" s="13" t="s">
        <v>33</v>
      </c>
      <c r="AX292" s="13" t="s">
        <v>72</v>
      </c>
      <c r="AY292" s="251" t="s">
        <v>114</v>
      </c>
    </row>
    <row r="293" s="13" customFormat="1">
      <c r="A293" s="13"/>
      <c r="B293" s="241"/>
      <c r="C293" s="242"/>
      <c r="D293" s="237" t="s">
        <v>175</v>
      </c>
      <c r="E293" s="243" t="s">
        <v>19</v>
      </c>
      <c r="F293" s="244" t="s">
        <v>379</v>
      </c>
      <c r="G293" s="242"/>
      <c r="H293" s="245">
        <v>3</v>
      </c>
      <c r="I293" s="246"/>
      <c r="J293" s="242"/>
      <c r="K293" s="242"/>
      <c r="L293" s="247"/>
      <c r="M293" s="248"/>
      <c r="N293" s="249"/>
      <c r="O293" s="249"/>
      <c r="P293" s="249"/>
      <c r="Q293" s="249"/>
      <c r="R293" s="249"/>
      <c r="S293" s="249"/>
      <c r="T293" s="25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1" t="s">
        <v>175</v>
      </c>
      <c r="AU293" s="251" t="s">
        <v>82</v>
      </c>
      <c r="AV293" s="13" t="s">
        <v>82</v>
      </c>
      <c r="AW293" s="13" t="s">
        <v>33</v>
      </c>
      <c r="AX293" s="13" t="s">
        <v>72</v>
      </c>
      <c r="AY293" s="251" t="s">
        <v>114</v>
      </c>
    </row>
    <row r="294" s="13" customFormat="1">
      <c r="A294" s="13"/>
      <c r="B294" s="241"/>
      <c r="C294" s="242"/>
      <c r="D294" s="237" t="s">
        <v>175</v>
      </c>
      <c r="E294" s="243" t="s">
        <v>19</v>
      </c>
      <c r="F294" s="244" t="s">
        <v>380</v>
      </c>
      <c r="G294" s="242"/>
      <c r="H294" s="245">
        <v>2</v>
      </c>
      <c r="I294" s="246"/>
      <c r="J294" s="242"/>
      <c r="K294" s="242"/>
      <c r="L294" s="247"/>
      <c r="M294" s="248"/>
      <c r="N294" s="249"/>
      <c r="O294" s="249"/>
      <c r="P294" s="249"/>
      <c r="Q294" s="249"/>
      <c r="R294" s="249"/>
      <c r="S294" s="249"/>
      <c r="T294" s="25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1" t="s">
        <v>175</v>
      </c>
      <c r="AU294" s="251" t="s">
        <v>82</v>
      </c>
      <c r="AV294" s="13" t="s">
        <v>82</v>
      </c>
      <c r="AW294" s="13" t="s">
        <v>33</v>
      </c>
      <c r="AX294" s="13" t="s">
        <v>72</v>
      </c>
      <c r="AY294" s="251" t="s">
        <v>114</v>
      </c>
    </row>
    <row r="295" s="13" customFormat="1">
      <c r="A295" s="13"/>
      <c r="B295" s="241"/>
      <c r="C295" s="242"/>
      <c r="D295" s="237" t="s">
        <v>175</v>
      </c>
      <c r="E295" s="243" t="s">
        <v>19</v>
      </c>
      <c r="F295" s="244" t="s">
        <v>381</v>
      </c>
      <c r="G295" s="242"/>
      <c r="H295" s="245">
        <v>1</v>
      </c>
      <c r="I295" s="246"/>
      <c r="J295" s="242"/>
      <c r="K295" s="242"/>
      <c r="L295" s="247"/>
      <c r="M295" s="248"/>
      <c r="N295" s="249"/>
      <c r="O295" s="249"/>
      <c r="P295" s="249"/>
      <c r="Q295" s="249"/>
      <c r="R295" s="249"/>
      <c r="S295" s="249"/>
      <c r="T295" s="25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1" t="s">
        <v>175</v>
      </c>
      <c r="AU295" s="251" t="s">
        <v>82</v>
      </c>
      <c r="AV295" s="13" t="s">
        <v>82</v>
      </c>
      <c r="AW295" s="13" t="s">
        <v>33</v>
      </c>
      <c r="AX295" s="13" t="s">
        <v>72</v>
      </c>
      <c r="AY295" s="251" t="s">
        <v>114</v>
      </c>
    </row>
    <row r="296" s="14" customFormat="1">
      <c r="A296" s="14"/>
      <c r="B296" s="252"/>
      <c r="C296" s="253"/>
      <c r="D296" s="237" t="s">
        <v>175</v>
      </c>
      <c r="E296" s="254" t="s">
        <v>19</v>
      </c>
      <c r="F296" s="255" t="s">
        <v>180</v>
      </c>
      <c r="G296" s="253"/>
      <c r="H296" s="256">
        <v>11</v>
      </c>
      <c r="I296" s="257"/>
      <c r="J296" s="253"/>
      <c r="K296" s="253"/>
      <c r="L296" s="258"/>
      <c r="M296" s="259"/>
      <c r="N296" s="260"/>
      <c r="O296" s="260"/>
      <c r="P296" s="260"/>
      <c r="Q296" s="260"/>
      <c r="R296" s="260"/>
      <c r="S296" s="260"/>
      <c r="T296" s="261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2" t="s">
        <v>175</v>
      </c>
      <c r="AU296" s="262" t="s">
        <v>82</v>
      </c>
      <c r="AV296" s="14" t="s">
        <v>131</v>
      </c>
      <c r="AW296" s="14" t="s">
        <v>33</v>
      </c>
      <c r="AX296" s="14" t="s">
        <v>80</v>
      </c>
      <c r="AY296" s="262" t="s">
        <v>114</v>
      </c>
    </row>
    <row r="297" s="12" customFormat="1" ht="22.8" customHeight="1">
      <c r="A297" s="12"/>
      <c r="B297" s="203"/>
      <c r="C297" s="204"/>
      <c r="D297" s="205" t="s">
        <v>71</v>
      </c>
      <c r="E297" s="217" t="s">
        <v>113</v>
      </c>
      <c r="F297" s="217" t="s">
        <v>405</v>
      </c>
      <c r="G297" s="204"/>
      <c r="H297" s="204"/>
      <c r="I297" s="207"/>
      <c r="J297" s="218">
        <f>BK297</f>
        <v>0</v>
      </c>
      <c r="K297" s="204"/>
      <c r="L297" s="209"/>
      <c r="M297" s="210"/>
      <c r="N297" s="211"/>
      <c r="O297" s="211"/>
      <c r="P297" s="212">
        <f>SUM(P298:P452)</f>
        <v>0</v>
      </c>
      <c r="Q297" s="211"/>
      <c r="R297" s="212">
        <f>SUM(R298:R452)</f>
        <v>188.20292050000001</v>
      </c>
      <c r="S297" s="211"/>
      <c r="T297" s="213">
        <f>SUM(T298:T452)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4" t="s">
        <v>80</v>
      </c>
      <c r="AT297" s="215" t="s">
        <v>71</v>
      </c>
      <c r="AU297" s="215" t="s">
        <v>80</v>
      </c>
      <c r="AY297" s="214" t="s">
        <v>114</v>
      </c>
      <c r="BK297" s="216">
        <f>SUM(BK298:BK452)</f>
        <v>0</v>
      </c>
    </row>
    <row r="298" s="2" customFormat="1" ht="16.5" customHeight="1">
      <c r="A298" s="39"/>
      <c r="B298" s="40"/>
      <c r="C298" s="219" t="s">
        <v>406</v>
      </c>
      <c r="D298" s="219" t="s">
        <v>117</v>
      </c>
      <c r="E298" s="220" t="s">
        <v>407</v>
      </c>
      <c r="F298" s="221" t="s">
        <v>408</v>
      </c>
      <c r="G298" s="222" t="s">
        <v>170</v>
      </c>
      <c r="H298" s="223">
        <v>709.29999999999995</v>
      </c>
      <c r="I298" s="224"/>
      <c r="J298" s="225">
        <f>ROUND(I298*H298,2)</f>
        <v>0</v>
      </c>
      <c r="K298" s="221" t="s">
        <v>171</v>
      </c>
      <c r="L298" s="45"/>
      <c r="M298" s="226" t="s">
        <v>19</v>
      </c>
      <c r="N298" s="227" t="s">
        <v>43</v>
      </c>
      <c r="O298" s="85"/>
      <c r="P298" s="228">
        <f>O298*H298</f>
        <v>0</v>
      </c>
      <c r="Q298" s="228">
        <v>0</v>
      </c>
      <c r="R298" s="228">
        <f>Q298*H298</f>
        <v>0</v>
      </c>
      <c r="S298" s="228">
        <v>0</v>
      </c>
      <c r="T298" s="22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0" t="s">
        <v>131</v>
      </c>
      <c r="AT298" s="230" t="s">
        <v>117</v>
      </c>
      <c r="AU298" s="230" t="s">
        <v>82</v>
      </c>
      <c r="AY298" s="18" t="s">
        <v>114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8" t="s">
        <v>80</v>
      </c>
      <c r="BK298" s="231">
        <f>ROUND(I298*H298,2)</f>
        <v>0</v>
      </c>
      <c r="BL298" s="18" t="s">
        <v>131</v>
      </c>
      <c r="BM298" s="230" t="s">
        <v>409</v>
      </c>
    </row>
    <row r="299" s="13" customFormat="1">
      <c r="A299" s="13"/>
      <c r="B299" s="241"/>
      <c r="C299" s="242"/>
      <c r="D299" s="237" t="s">
        <v>175</v>
      </c>
      <c r="E299" s="243" t="s">
        <v>19</v>
      </c>
      <c r="F299" s="244" t="s">
        <v>410</v>
      </c>
      <c r="G299" s="242"/>
      <c r="H299" s="245">
        <v>2.2000000000000002</v>
      </c>
      <c r="I299" s="246"/>
      <c r="J299" s="242"/>
      <c r="K299" s="242"/>
      <c r="L299" s="247"/>
      <c r="M299" s="248"/>
      <c r="N299" s="249"/>
      <c r="O299" s="249"/>
      <c r="P299" s="249"/>
      <c r="Q299" s="249"/>
      <c r="R299" s="249"/>
      <c r="S299" s="249"/>
      <c r="T299" s="25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1" t="s">
        <v>175</v>
      </c>
      <c r="AU299" s="251" t="s">
        <v>82</v>
      </c>
      <c r="AV299" s="13" t="s">
        <v>82</v>
      </c>
      <c r="AW299" s="13" t="s">
        <v>33</v>
      </c>
      <c r="AX299" s="13" t="s">
        <v>72</v>
      </c>
      <c r="AY299" s="251" t="s">
        <v>114</v>
      </c>
    </row>
    <row r="300" s="13" customFormat="1">
      <c r="A300" s="13"/>
      <c r="B300" s="241"/>
      <c r="C300" s="242"/>
      <c r="D300" s="237" t="s">
        <v>175</v>
      </c>
      <c r="E300" s="243" t="s">
        <v>19</v>
      </c>
      <c r="F300" s="244" t="s">
        <v>411</v>
      </c>
      <c r="G300" s="242"/>
      <c r="H300" s="245">
        <v>2.2000000000000002</v>
      </c>
      <c r="I300" s="246"/>
      <c r="J300" s="242"/>
      <c r="K300" s="242"/>
      <c r="L300" s="247"/>
      <c r="M300" s="248"/>
      <c r="N300" s="249"/>
      <c r="O300" s="249"/>
      <c r="P300" s="249"/>
      <c r="Q300" s="249"/>
      <c r="R300" s="249"/>
      <c r="S300" s="249"/>
      <c r="T300" s="25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1" t="s">
        <v>175</v>
      </c>
      <c r="AU300" s="251" t="s">
        <v>82</v>
      </c>
      <c r="AV300" s="13" t="s">
        <v>82</v>
      </c>
      <c r="AW300" s="13" t="s">
        <v>33</v>
      </c>
      <c r="AX300" s="13" t="s">
        <v>72</v>
      </c>
      <c r="AY300" s="251" t="s">
        <v>114</v>
      </c>
    </row>
    <row r="301" s="13" customFormat="1">
      <c r="A301" s="13"/>
      <c r="B301" s="241"/>
      <c r="C301" s="242"/>
      <c r="D301" s="237" t="s">
        <v>175</v>
      </c>
      <c r="E301" s="243" t="s">
        <v>19</v>
      </c>
      <c r="F301" s="244" t="s">
        <v>412</v>
      </c>
      <c r="G301" s="242"/>
      <c r="H301" s="245">
        <v>2.4500000000000002</v>
      </c>
      <c r="I301" s="246"/>
      <c r="J301" s="242"/>
      <c r="K301" s="242"/>
      <c r="L301" s="247"/>
      <c r="M301" s="248"/>
      <c r="N301" s="249"/>
      <c r="O301" s="249"/>
      <c r="P301" s="249"/>
      <c r="Q301" s="249"/>
      <c r="R301" s="249"/>
      <c r="S301" s="249"/>
      <c r="T301" s="25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1" t="s">
        <v>175</v>
      </c>
      <c r="AU301" s="251" t="s">
        <v>82</v>
      </c>
      <c r="AV301" s="13" t="s">
        <v>82</v>
      </c>
      <c r="AW301" s="13" t="s">
        <v>33</v>
      </c>
      <c r="AX301" s="13" t="s">
        <v>72</v>
      </c>
      <c r="AY301" s="251" t="s">
        <v>114</v>
      </c>
    </row>
    <row r="302" s="13" customFormat="1">
      <c r="A302" s="13"/>
      <c r="B302" s="241"/>
      <c r="C302" s="242"/>
      <c r="D302" s="237" t="s">
        <v>175</v>
      </c>
      <c r="E302" s="243" t="s">
        <v>19</v>
      </c>
      <c r="F302" s="244" t="s">
        <v>413</v>
      </c>
      <c r="G302" s="242"/>
      <c r="H302" s="245">
        <v>2.2000000000000002</v>
      </c>
      <c r="I302" s="246"/>
      <c r="J302" s="242"/>
      <c r="K302" s="242"/>
      <c r="L302" s="247"/>
      <c r="M302" s="248"/>
      <c r="N302" s="249"/>
      <c r="O302" s="249"/>
      <c r="P302" s="249"/>
      <c r="Q302" s="249"/>
      <c r="R302" s="249"/>
      <c r="S302" s="249"/>
      <c r="T302" s="25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1" t="s">
        <v>175</v>
      </c>
      <c r="AU302" s="251" t="s">
        <v>82</v>
      </c>
      <c r="AV302" s="13" t="s">
        <v>82</v>
      </c>
      <c r="AW302" s="13" t="s">
        <v>33</v>
      </c>
      <c r="AX302" s="13" t="s">
        <v>72</v>
      </c>
      <c r="AY302" s="251" t="s">
        <v>114</v>
      </c>
    </row>
    <row r="303" s="13" customFormat="1">
      <c r="A303" s="13"/>
      <c r="B303" s="241"/>
      <c r="C303" s="242"/>
      <c r="D303" s="237" t="s">
        <v>175</v>
      </c>
      <c r="E303" s="243" t="s">
        <v>19</v>
      </c>
      <c r="F303" s="244" t="s">
        <v>414</v>
      </c>
      <c r="G303" s="242"/>
      <c r="H303" s="245">
        <v>4.7000000000000002</v>
      </c>
      <c r="I303" s="246"/>
      <c r="J303" s="242"/>
      <c r="K303" s="242"/>
      <c r="L303" s="247"/>
      <c r="M303" s="248"/>
      <c r="N303" s="249"/>
      <c r="O303" s="249"/>
      <c r="P303" s="249"/>
      <c r="Q303" s="249"/>
      <c r="R303" s="249"/>
      <c r="S303" s="249"/>
      <c r="T303" s="25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1" t="s">
        <v>175</v>
      </c>
      <c r="AU303" s="251" t="s">
        <v>82</v>
      </c>
      <c r="AV303" s="13" t="s">
        <v>82</v>
      </c>
      <c r="AW303" s="13" t="s">
        <v>33</v>
      </c>
      <c r="AX303" s="13" t="s">
        <v>72</v>
      </c>
      <c r="AY303" s="251" t="s">
        <v>114</v>
      </c>
    </row>
    <row r="304" s="13" customFormat="1">
      <c r="A304" s="13"/>
      <c r="B304" s="241"/>
      <c r="C304" s="242"/>
      <c r="D304" s="237" t="s">
        <v>175</v>
      </c>
      <c r="E304" s="243" t="s">
        <v>19</v>
      </c>
      <c r="F304" s="244" t="s">
        <v>415</v>
      </c>
      <c r="G304" s="242"/>
      <c r="H304" s="245">
        <v>2.6000000000000001</v>
      </c>
      <c r="I304" s="246"/>
      <c r="J304" s="242"/>
      <c r="K304" s="242"/>
      <c r="L304" s="247"/>
      <c r="M304" s="248"/>
      <c r="N304" s="249"/>
      <c r="O304" s="249"/>
      <c r="P304" s="249"/>
      <c r="Q304" s="249"/>
      <c r="R304" s="249"/>
      <c r="S304" s="249"/>
      <c r="T304" s="25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1" t="s">
        <v>175</v>
      </c>
      <c r="AU304" s="251" t="s">
        <v>82</v>
      </c>
      <c r="AV304" s="13" t="s">
        <v>82</v>
      </c>
      <c r="AW304" s="13" t="s">
        <v>33</v>
      </c>
      <c r="AX304" s="13" t="s">
        <v>72</v>
      </c>
      <c r="AY304" s="251" t="s">
        <v>114</v>
      </c>
    </row>
    <row r="305" s="13" customFormat="1">
      <c r="A305" s="13"/>
      <c r="B305" s="241"/>
      <c r="C305" s="242"/>
      <c r="D305" s="237" t="s">
        <v>175</v>
      </c>
      <c r="E305" s="243" t="s">
        <v>19</v>
      </c>
      <c r="F305" s="244" t="s">
        <v>416</v>
      </c>
      <c r="G305" s="242"/>
      <c r="H305" s="245">
        <v>1.3</v>
      </c>
      <c r="I305" s="246"/>
      <c r="J305" s="242"/>
      <c r="K305" s="242"/>
      <c r="L305" s="247"/>
      <c r="M305" s="248"/>
      <c r="N305" s="249"/>
      <c r="O305" s="249"/>
      <c r="P305" s="249"/>
      <c r="Q305" s="249"/>
      <c r="R305" s="249"/>
      <c r="S305" s="249"/>
      <c r="T305" s="25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1" t="s">
        <v>175</v>
      </c>
      <c r="AU305" s="251" t="s">
        <v>82</v>
      </c>
      <c r="AV305" s="13" t="s">
        <v>82</v>
      </c>
      <c r="AW305" s="13" t="s">
        <v>33</v>
      </c>
      <c r="AX305" s="13" t="s">
        <v>72</v>
      </c>
      <c r="AY305" s="251" t="s">
        <v>114</v>
      </c>
    </row>
    <row r="306" s="15" customFormat="1">
      <c r="A306" s="15"/>
      <c r="B306" s="263"/>
      <c r="C306" s="264"/>
      <c r="D306" s="237" t="s">
        <v>175</v>
      </c>
      <c r="E306" s="265" t="s">
        <v>19</v>
      </c>
      <c r="F306" s="266" t="s">
        <v>417</v>
      </c>
      <c r="G306" s="264"/>
      <c r="H306" s="267">
        <v>17.650000000000002</v>
      </c>
      <c r="I306" s="268"/>
      <c r="J306" s="264"/>
      <c r="K306" s="264"/>
      <c r="L306" s="269"/>
      <c r="M306" s="270"/>
      <c r="N306" s="271"/>
      <c r="O306" s="271"/>
      <c r="P306" s="271"/>
      <c r="Q306" s="271"/>
      <c r="R306" s="271"/>
      <c r="S306" s="271"/>
      <c r="T306" s="272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3" t="s">
        <v>175</v>
      </c>
      <c r="AU306" s="273" t="s">
        <v>82</v>
      </c>
      <c r="AV306" s="15" t="s">
        <v>127</v>
      </c>
      <c r="AW306" s="15" t="s">
        <v>33</v>
      </c>
      <c r="AX306" s="15" t="s">
        <v>72</v>
      </c>
      <c r="AY306" s="273" t="s">
        <v>114</v>
      </c>
    </row>
    <row r="307" s="13" customFormat="1">
      <c r="A307" s="13"/>
      <c r="B307" s="241"/>
      <c r="C307" s="242"/>
      <c r="D307" s="237" t="s">
        <v>175</v>
      </c>
      <c r="E307" s="243" t="s">
        <v>19</v>
      </c>
      <c r="F307" s="244" t="s">
        <v>418</v>
      </c>
      <c r="G307" s="242"/>
      <c r="H307" s="245">
        <v>70.299999999999997</v>
      </c>
      <c r="I307" s="246"/>
      <c r="J307" s="242"/>
      <c r="K307" s="242"/>
      <c r="L307" s="247"/>
      <c r="M307" s="248"/>
      <c r="N307" s="249"/>
      <c r="O307" s="249"/>
      <c r="P307" s="249"/>
      <c r="Q307" s="249"/>
      <c r="R307" s="249"/>
      <c r="S307" s="249"/>
      <c r="T307" s="25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1" t="s">
        <v>175</v>
      </c>
      <c r="AU307" s="251" t="s">
        <v>82</v>
      </c>
      <c r="AV307" s="13" t="s">
        <v>82</v>
      </c>
      <c r="AW307" s="13" t="s">
        <v>33</v>
      </c>
      <c r="AX307" s="13" t="s">
        <v>72</v>
      </c>
      <c r="AY307" s="251" t="s">
        <v>114</v>
      </c>
    </row>
    <row r="308" s="13" customFormat="1">
      <c r="A308" s="13"/>
      <c r="B308" s="241"/>
      <c r="C308" s="242"/>
      <c r="D308" s="237" t="s">
        <v>175</v>
      </c>
      <c r="E308" s="243" t="s">
        <v>19</v>
      </c>
      <c r="F308" s="244" t="s">
        <v>419</v>
      </c>
      <c r="G308" s="242"/>
      <c r="H308" s="245">
        <v>104.5</v>
      </c>
      <c r="I308" s="246"/>
      <c r="J308" s="242"/>
      <c r="K308" s="242"/>
      <c r="L308" s="247"/>
      <c r="M308" s="248"/>
      <c r="N308" s="249"/>
      <c r="O308" s="249"/>
      <c r="P308" s="249"/>
      <c r="Q308" s="249"/>
      <c r="R308" s="249"/>
      <c r="S308" s="249"/>
      <c r="T308" s="25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1" t="s">
        <v>175</v>
      </c>
      <c r="AU308" s="251" t="s">
        <v>82</v>
      </c>
      <c r="AV308" s="13" t="s">
        <v>82</v>
      </c>
      <c r="AW308" s="13" t="s">
        <v>33</v>
      </c>
      <c r="AX308" s="13" t="s">
        <v>72</v>
      </c>
      <c r="AY308" s="251" t="s">
        <v>114</v>
      </c>
    </row>
    <row r="309" s="13" customFormat="1">
      <c r="A309" s="13"/>
      <c r="B309" s="241"/>
      <c r="C309" s="242"/>
      <c r="D309" s="237" t="s">
        <v>175</v>
      </c>
      <c r="E309" s="243" t="s">
        <v>19</v>
      </c>
      <c r="F309" s="244" t="s">
        <v>420</v>
      </c>
      <c r="G309" s="242"/>
      <c r="H309" s="245">
        <v>111.7</v>
      </c>
      <c r="I309" s="246"/>
      <c r="J309" s="242"/>
      <c r="K309" s="242"/>
      <c r="L309" s="247"/>
      <c r="M309" s="248"/>
      <c r="N309" s="249"/>
      <c r="O309" s="249"/>
      <c r="P309" s="249"/>
      <c r="Q309" s="249"/>
      <c r="R309" s="249"/>
      <c r="S309" s="249"/>
      <c r="T309" s="25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1" t="s">
        <v>175</v>
      </c>
      <c r="AU309" s="251" t="s">
        <v>82</v>
      </c>
      <c r="AV309" s="13" t="s">
        <v>82</v>
      </c>
      <c r="AW309" s="13" t="s">
        <v>33</v>
      </c>
      <c r="AX309" s="13" t="s">
        <v>72</v>
      </c>
      <c r="AY309" s="251" t="s">
        <v>114</v>
      </c>
    </row>
    <row r="310" s="13" customFormat="1">
      <c r="A310" s="13"/>
      <c r="B310" s="241"/>
      <c r="C310" s="242"/>
      <c r="D310" s="237" t="s">
        <v>175</v>
      </c>
      <c r="E310" s="243" t="s">
        <v>19</v>
      </c>
      <c r="F310" s="244" t="s">
        <v>421</v>
      </c>
      <c r="G310" s="242"/>
      <c r="H310" s="245">
        <v>183.25</v>
      </c>
      <c r="I310" s="246"/>
      <c r="J310" s="242"/>
      <c r="K310" s="242"/>
      <c r="L310" s="247"/>
      <c r="M310" s="248"/>
      <c r="N310" s="249"/>
      <c r="O310" s="249"/>
      <c r="P310" s="249"/>
      <c r="Q310" s="249"/>
      <c r="R310" s="249"/>
      <c r="S310" s="249"/>
      <c r="T310" s="25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1" t="s">
        <v>175</v>
      </c>
      <c r="AU310" s="251" t="s">
        <v>82</v>
      </c>
      <c r="AV310" s="13" t="s">
        <v>82</v>
      </c>
      <c r="AW310" s="13" t="s">
        <v>33</v>
      </c>
      <c r="AX310" s="13" t="s">
        <v>72</v>
      </c>
      <c r="AY310" s="251" t="s">
        <v>114</v>
      </c>
    </row>
    <row r="311" s="13" customFormat="1">
      <c r="A311" s="13"/>
      <c r="B311" s="241"/>
      <c r="C311" s="242"/>
      <c r="D311" s="237" t="s">
        <v>175</v>
      </c>
      <c r="E311" s="243" t="s">
        <v>19</v>
      </c>
      <c r="F311" s="244" t="s">
        <v>422</v>
      </c>
      <c r="G311" s="242"/>
      <c r="H311" s="245">
        <v>101.34999999999999</v>
      </c>
      <c r="I311" s="246"/>
      <c r="J311" s="242"/>
      <c r="K311" s="242"/>
      <c r="L311" s="247"/>
      <c r="M311" s="248"/>
      <c r="N311" s="249"/>
      <c r="O311" s="249"/>
      <c r="P311" s="249"/>
      <c r="Q311" s="249"/>
      <c r="R311" s="249"/>
      <c r="S311" s="249"/>
      <c r="T311" s="25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1" t="s">
        <v>175</v>
      </c>
      <c r="AU311" s="251" t="s">
        <v>82</v>
      </c>
      <c r="AV311" s="13" t="s">
        <v>82</v>
      </c>
      <c r="AW311" s="13" t="s">
        <v>33</v>
      </c>
      <c r="AX311" s="13" t="s">
        <v>72</v>
      </c>
      <c r="AY311" s="251" t="s">
        <v>114</v>
      </c>
    </row>
    <row r="312" s="13" customFormat="1">
      <c r="A312" s="13"/>
      <c r="B312" s="241"/>
      <c r="C312" s="242"/>
      <c r="D312" s="237" t="s">
        <v>175</v>
      </c>
      <c r="E312" s="243" t="s">
        <v>19</v>
      </c>
      <c r="F312" s="244" t="s">
        <v>423</v>
      </c>
      <c r="G312" s="242"/>
      <c r="H312" s="245">
        <v>116.84999999999999</v>
      </c>
      <c r="I312" s="246"/>
      <c r="J312" s="242"/>
      <c r="K312" s="242"/>
      <c r="L312" s="247"/>
      <c r="M312" s="248"/>
      <c r="N312" s="249"/>
      <c r="O312" s="249"/>
      <c r="P312" s="249"/>
      <c r="Q312" s="249"/>
      <c r="R312" s="249"/>
      <c r="S312" s="249"/>
      <c r="T312" s="25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1" t="s">
        <v>175</v>
      </c>
      <c r="AU312" s="251" t="s">
        <v>82</v>
      </c>
      <c r="AV312" s="13" t="s">
        <v>82</v>
      </c>
      <c r="AW312" s="13" t="s">
        <v>33</v>
      </c>
      <c r="AX312" s="13" t="s">
        <v>72</v>
      </c>
      <c r="AY312" s="251" t="s">
        <v>114</v>
      </c>
    </row>
    <row r="313" s="13" customFormat="1">
      <c r="A313" s="13"/>
      <c r="B313" s="241"/>
      <c r="C313" s="242"/>
      <c r="D313" s="237" t="s">
        <v>175</v>
      </c>
      <c r="E313" s="243" t="s">
        <v>19</v>
      </c>
      <c r="F313" s="244" t="s">
        <v>424</v>
      </c>
      <c r="G313" s="242"/>
      <c r="H313" s="245">
        <v>3.7000000000000002</v>
      </c>
      <c r="I313" s="246"/>
      <c r="J313" s="242"/>
      <c r="K313" s="242"/>
      <c r="L313" s="247"/>
      <c r="M313" s="248"/>
      <c r="N313" s="249"/>
      <c r="O313" s="249"/>
      <c r="P313" s="249"/>
      <c r="Q313" s="249"/>
      <c r="R313" s="249"/>
      <c r="S313" s="249"/>
      <c r="T313" s="25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1" t="s">
        <v>175</v>
      </c>
      <c r="AU313" s="251" t="s">
        <v>82</v>
      </c>
      <c r="AV313" s="13" t="s">
        <v>82</v>
      </c>
      <c r="AW313" s="13" t="s">
        <v>33</v>
      </c>
      <c r="AX313" s="13" t="s">
        <v>72</v>
      </c>
      <c r="AY313" s="251" t="s">
        <v>114</v>
      </c>
    </row>
    <row r="314" s="15" customFormat="1">
      <c r="A314" s="15"/>
      <c r="B314" s="263"/>
      <c r="C314" s="264"/>
      <c r="D314" s="237" t="s">
        <v>175</v>
      </c>
      <c r="E314" s="265" t="s">
        <v>19</v>
      </c>
      <c r="F314" s="266" t="s">
        <v>425</v>
      </c>
      <c r="G314" s="264"/>
      <c r="H314" s="267">
        <v>691.65000000000009</v>
      </c>
      <c r="I314" s="268"/>
      <c r="J314" s="264"/>
      <c r="K314" s="264"/>
      <c r="L314" s="269"/>
      <c r="M314" s="270"/>
      <c r="N314" s="271"/>
      <c r="O314" s="271"/>
      <c r="P314" s="271"/>
      <c r="Q314" s="271"/>
      <c r="R314" s="271"/>
      <c r="S314" s="271"/>
      <c r="T314" s="272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73" t="s">
        <v>175</v>
      </c>
      <c r="AU314" s="273" t="s">
        <v>82</v>
      </c>
      <c r="AV314" s="15" t="s">
        <v>127</v>
      </c>
      <c r="AW314" s="15" t="s">
        <v>33</v>
      </c>
      <c r="AX314" s="15" t="s">
        <v>72</v>
      </c>
      <c r="AY314" s="273" t="s">
        <v>114</v>
      </c>
    </row>
    <row r="315" s="14" customFormat="1">
      <c r="A315" s="14"/>
      <c r="B315" s="252"/>
      <c r="C315" s="253"/>
      <c r="D315" s="237" t="s">
        <v>175</v>
      </c>
      <c r="E315" s="254" t="s">
        <v>19</v>
      </c>
      <c r="F315" s="255" t="s">
        <v>180</v>
      </c>
      <c r="G315" s="253"/>
      <c r="H315" s="256">
        <v>709.30000000000007</v>
      </c>
      <c r="I315" s="257"/>
      <c r="J315" s="253"/>
      <c r="K315" s="253"/>
      <c r="L315" s="258"/>
      <c r="M315" s="259"/>
      <c r="N315" s="260"/>
      <c r="O315" s="260"/>
      <c r="P315" s="260"/>
      <c r="Q315" s="260"/>
      <c r="R315" s="260"/>
      <c r="S315" s="260"/>
      <c r="T315" s="261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2" t="s">
        <v>175</v>
      </c>
      <c r="AU315" s="262" t="s">
        <v>82</v>
      </c>
      <c r="AV315" s="14" t="s">
        <v>131</v>
      </c>
      <c r="AW315" s="14" t="s">
        <v>33</v>
      </c>
      <c r="AX315" s="14" t="s">
        <v>80</v>
      </c>
      <c r="AY315" s="262" t="s">
        <v>114</v>
      </c>
    </row>
    <row r="316" s="2" customFormat="1" ht="16.5" customHeight="1">
      <c r="A316" s="39"/>
      <c r="B316" s="40"/>
      <c r="C316" s="219" t="s">
        <v>426</v>
      </c>
      <c r="D316" s="219" t="s">
        <v>117</v>
      </c>
      <c r="E316" s="220" t="s">
        <v>427</v>
      </c>
      <c r="F316" s="221" t="s">
        <v>428</v>
      </c>
      <c r="G316" s="222" t="s">
        <v>170</v>
      </c>
      <c r="H316" s="223">
        <v>48.100000000000001</v>
      </c>
      <c r="I316" s="224"/>
      <c r="J316" s="225">
        <f>ROUND(I316*H316,2)</f>
        <v>0</v>
      </c>
      <c r="K316" s="221" t="s">
        <v>171</v>
      </c>
      <c r="L316" s="45"/>
      <c r="M316" s="226" t="s">
        <v>19</v>
      </c>
      <c r="N316" s="227" t="s">
        <v>43</v>
      </c>
      <c r="O316" s="85"/>
      <c r="P316" s="228">
        <f>O316*H316</f>
        <v>0</v>
      </c>
      <c r="Q316" s="228">
        <v>0</v>
      </c>
      <c r="R316" s="228">
        <f>Q316*H316</f>
        <v>0</v>
      </c>
      <c r="S316" s="228">
        <v>0</v>
      </c>
      <c r="T316" s="22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0" t="s">
        <v>131</v>
      </c>
      <c r="AT316" s="230" t="s">
        <v>117</v>
      </c>
      <c r="AU316" s="230" t="s">
        <v>82</v>
      </c>
      <c r="AY316" s="18" t="s">
        <v>114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8" t="s">
        <v>80</v>
      </c>
      <c r="BK316" s="231">
        <f>ROUND(I316*H316,2)</f>
        <v>0</v>
      </c>
      <c r="BL316" s="18" t="s">
        <v>131</v>
      </c>
      <c r="BM316" s="230" t="s">
        <v>429</v>
      </c>
    </row>
    <row r="317" s="13" customFormat="1">
      <c r="A317" s="13"/>
      <c r="B317" s="241"/>
      <c r="C317" s="242"/>
      <c r="D317" s="237" t="s">
        <v>175</v>
      </c>
      <c r="E317" s="243" t="s">
        <v>19</v>
      </c>
      <c r="F317" s="244" t="s">
        <v>430</v>
      </c>
      <c r="G317" s="242"/>
      <c r="H317" s="245">
        <v>2</v>
      </c>
      <c r="I317" s="246"/>
      <c r="J317" s="242"/>
      <c r="K317" s="242"/>
      <c r="L317" s="247"/>
      <c r="M317" s="248"/>
      <c r="N317" s="249"/>
      <c r="O317" s="249"/>
      <c r="P317" s="249"/>
      <c r="Q317" s="249"/>
      <c r="R317" s="249"/>
      <c r="S317" s="249"/>
      <c r="T317" s="25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1" t="s">
        <v>175</v>
      </c>
      <c r="AU317" s="251" t="s">
        <v>82</v>
      </c>
      <c r="AV317" s="13" t="s">
        <v>82</v>
      </c>
      <c r="AW317" s="13" t="s">
        <v>33</v>
      </c>
      <c r="AX317" s="13" t="s">
        <v>72</v>
      </c>
      <c r="AY317" s="251" t="s">
        <v>114</v>
      </c>
    </row>
    <row r="318" s="13" customFormat="1">
      <c r="A318" s="13"/>
      <c r="B318" s="241"/>
      <c r="C318" s="242"/>
      <c r="D318" s="237" t="s">
        <v>175</v>
      </c>
      <c r="E318" s="243" t="s">
        <v>19</v>
      </c>
      <c r="F318" s="244" t="s">
        <v>431</v>
      </c>
      <c r="G318" s="242"/>
      <c r="H318" s="245">
        <v>2.2000000000000002</v>
      </c>
      <c r="I318" s="246"/>
      <c r="J318" s="242"/>
      <c r="K318" s="242"/>
      <c r="L318" s="247"/>
      <c r="M318" s="248"/>
      <c r="N318" s="249"/>
      <c r="O318" s="249"/>
      <c r="P318" s="249"/>
      <c r="Q318" s="249"/>
      <c r="R318" s="249"/>
      <c r="S318" s="249"/>
      <c r="T318" s="25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1" t="s">
        <v>175</v>
      </c>
      <c r="AU318" s="251" t="s">
        <v>82</v>
      </c>
      <c r="AV318" s="13" t="s">
        <v>82</v>
      </c>
      <c r="AW318" s="13" t="s">
        <v>33</v>
      </c>
      <c r="AX318" s="13" t="s">
        <v>72</v>
      </c>
      <c r="AY318" s="251" t="s">
        <v>114</v>
      </c>
    </row>
    <row r="319" s="13" customFormat="1">
      <c r="A319" s="13"/>
      <c r="B319" s="241"/>
      <c r="C319" s="242"/>
      <c r="D319" s="237" t="s">
        <v>175</v>
      </c>
      <c r="E319" s="243" t="s">
        <v>19</v>
      </c>
      <c r="F319" s="244" t="s">
        <v>432</v>
      </c>
      <c r="G319" s="242"/>
      <c r="H319" s="245">
        <v>8.4000000000000004</v>
      </c>
      <c r="I319" s="246"/>
      <c r="J319" s="242"/>
      <c r="K319" s="242"/>
      <c r="L319" s="247"/>
      <c r="M319" s="248"/>
      <c r="N319" s="249"/>
      <c r="O319" s="249"/>
      <c r="P319" s="249"/>
      <c r="Q319" s="249"/>
      <c r="R319" s="249"/>
      <c r="S319" s="249"/>
      <c r="T319" s="25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1" t="s">
        <v>175</v>
      </c>
      <c r="AU319" s="251" t="s">
        <v>82</v>
      </c>
      <c r="AV319" s="13" t="s">
        <v>82</v>
      </c>
      <c r="AW319" s="13" t="s">
        <v>33</v>
      </c>
      <c r="AX319" s="13" t="s">
        <v>72</v>
      </c>
      <c r="AY319" s="251" t="s">
        <v>114</v>
      </c>
    </row>
    <row r="320" s="13" customFormat="1">
      <c r="A320" s="13"/>
      <c r="B320" s="241"/>
      <c r="C320" s="242"/>
      <c r="D320" s="237" t="s">
        <v>175</v>
      </c>
      <c r="E320" s="243" t="s">
        <v>19</v>
      </c>
      <c r="F320" s="244" t="s">
        <v>433</v>
      </c>
      <c r="G320" s="242"/>
      <c r="H320" s="245">
        <v>2.7999999999999998</v>
      </c>
      <c r="I320" s="246"/>
      <c r="J320" s="242"/>
      <c r="K320" s="242"/>
      <c r="L320" s="247"/>
      <c r="M320" s="248"/>
      <c r="N320" s="249"/>
      <c r="O320" s="249"/>
      <c r="P320" s="249"/>
      <c r="Q320" s="249"/>
      <c r="R320" s="249"/>
      <c r="S320" s="249"/>
      <c r="T320" s="25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1" t="s">
        <v>175</v>
      </c>
      <c r="AU320" s="251" t="s">
        <v>82</v>
      </c>
      <c r="AV320" s="13" t="s">
        <v>82</v>
      </c>
      <c r="AW320" s="13" t="s">
        <v>33</v>
      </c>
      <c r="AX320" s="13" t="s">
        <v>72</v>
      </c>
      <c r="AY320" s="251" t="s">
        <v>114</v>
      </c>
    </row>
    <row r="321" s="15" customFormat="1">
      <c r="A321" s="15"/>
      <c r="B321" s="263"/>
      <c r="C321" s="264"/>
      <c r="D321" s="237" t="s">
        <v>175</v>
      </c>
      <c r="E321" s="265" t="s">
        <v>19</v>
      </c>
      <c r="F321" s="266" t="s">
        <v>434</v>
      </c>
      <c r="G321" s="264"/>
      <c r="H321" s="267">
        <v>15.400000000000002</v>
      </c>
      <c r="I321" s="268"/>
      <c r="J321" s="264"/>
      <c r="K321" s="264"/>
      <c r="L321" s="269"/>
      <c r="M321" s="270"/>
      <c r="N321" s="271"/>
      <c r="O321" s="271"/>
      <c r="P321" s="271"/>
      <c r="Q321" s="271"/>
      <c r="R321" s="271"/>
      <c r="S321" s="271"/>
      <c r="T321" s="272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3" t="s">
        <v>175</v>
      </c>
      <c r="AU321" s="273" t="s">
        <v>82</v>
      </c>
      <c r="AV321" s="15" t="s">
        <v>127</v>
      </c>
      <c r="AW321" s="15" t="s">
        <v>33</v>
      </c>
      <c r="AX321" s="15" t="s">
        <v>72</v>
      </c>
      <c r="AY321" s="273" t="s">
        <v>114</v>
      </c>
    </row>
    <row r="322" s="13" customFormat="1">
      <c r="A322" s="13"/>
      <c r="B322" s="241"/>
      <c r="C322" s="242"/>
      <c r="D322" s="237" t="s">
        <v>175</v>
      </c>
      <c r="E322" s="243" t="s">
        <v>19</v>
      </c>
      <c r="F322" s="244" t="s">
        <v>435</v>
      </c>
      <c r="G322" s="242"/>
      <c r="H322" s="245">
        <v>4.4000000000000004</v>
      </c>
      <c r="I322" s="246"/>
      <c r="J322" s="242"/>
      <c r="K322" s="242"/>
      <c r="L322" s="247"/>
      <c r="M322" s="248"/>
      <c r="N322" s="249"/>
      <c r="O322" s="249"/>
      <c r="P322" s="249"/>
      <c r="Q322" s="249"/>
      <c r="R322" s="249"/>
      <c r="S322" s="249"/>
      <c r="T322" s="25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1" t="s">
        <v>175</v>
      </c>
      <c r="AU322" s="251" t="s">
        <v>82</v>
      </c>
      <c r="AV322" s="13" t="s">
        <v>82</v>
      </c>
      <c r="AW322" s="13" t="s">
        <v>33</v>
      </c>
      <c r="AX322" s="13" t="s">
        <v>72</v>
      </c>
      <c r="AY322" s="251" t="s">
        <v>114</v>
      </c>
    </row>
    <row r="323" s="13" customFormat="1">
      <c r="A323" s="13"/>
      <c r="B323" s="241"/>
      <c r="C323" s="242"/>
      <c r="D323" s="237" t="s">
        <v>175</v>
      </c>
      <c r="E323" s="243" t="s">
        <v>19</v>
      </c>
      <c r="F323" s="244" t="s">
        <v>436</v>
      </c>
      <c r="G323" s="242"/>
      <c r="H323" s="245">
        <v>3.0499999999999998</v>
      </c>
      <c r="I323" s="246"/>
      <c r="J323" s="242"/>
      <c r="K323" s="242"/>
      <c r="L323" s="247"/>
      <c r="M323" s="248"/>
      <c r="N323" s="249"/>
      <c r="O323" s="249"/>
      <c r="P323" s="249"/>
      <c r="Q323" s="249"/>
      <c r="R323" s="249"/>
      <c r="S323" s="249"/>
      <c r="T323" s="250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1" t="s">
        <v>175</v>
      </c>
      <c r="AU323" s="251" t="s">
        <v>82</v>
      </c>
      <c r="AV323" s="13" t="s">
        <v>82</v>
      </c>
      <c r="AW323" s="13" t="s">
        <v>33</v>
      </c>
      <c r="AX323" s="13" t="s">
        <v>72</v>
      </c>
      <c r="AY323" s="251" t="s">
        <v>114</v>
      </c>
    </row>
    <row r="324" s="13" customFormat="1">
      <c r="A324" s="13"/>
      <c r="B324" s="241"/>
      <c r="C324" s="242"/>
      <c r="D324" s="237" t="s">
        <v>175</v>
      </c>
      <c r="E324" s="243" t="s">
        <v>19</v>
      </c>
      <c r="F324" s="244" t="s">
        <v>437</v>
      </c>
      <c r="G324" s="242"/>
      <c r="H324" s="245">
        <v>18.649999999999999</v>
      </c>
      <c r="I324" s="246"/>
      <c r="J324" s="242"/>
      <c r="K324" s="242"/>
      <c r="L324" s="247"/>
      <c r="M324" s="248"/>
      <c r="N324" s="249"/>
      <c r="O324" s="249"/>
      <c r="P324" s="249"/>
      <c r="Q324" s="249"/>
      <c r="R324" s="249"/>
      <c r="S324" s="249"/>
      <c r="T324" s="250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1" t="s">
        <v>175</v>
      </c>
      <c r="AU324" s="251" t="s">
        <v>82</v>
      </c>
      <c r="AV324" s="13" t="s">
        <v>82</v>
      </c>
      <c r="AW324" s="13" t="s">
        <v>33</v>
      </c>
      <c r="AX324" s="13" t="s">
        <v>72</v>
      </c>
      <c r="AY324" s="251" t="s">
        <v>114</v>
      </c>
    </row>
    <row r="325" s="13" customFormat="1">
      <c r="A325" s="13"/>
      <c r="B325" s="241"/>
      <c r="C325" s="242"/>
      <c r="D325" s="237" t="s">
        <v>175</v>
      </c>
      <c r="E325" s="243" t="s">
        <v>19</v>
      </c>
      <c r="F325" s="244" t="s">
        <v>438</v>
      </c>
      <c r="G325" s="242"/>
      <c r="H325" s="245">
        <v>6.5999999999999996</v>
      </c>
      <c r="I325" s="246"/>
      <c r="J325" s="242"/>
      <c r="K325" s="242"/>
      <c r="L325" s="247"/>
      <c r="M325" s="248"/>
      <c r="N325" s="249"/>
      <c r="O325" s="249"/>
      <c r="P325" s="249"/>
      <c r="Q325" s="249"/>
      <c r="R325" s="249"/>
      <c r="S325" s="249"/>
      <c r="T325" s="25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1" t="s">
        <v>175</v>
      </c>
      <c r="AU325" s="251" t="s">
        <v>82</v>
      </c>
      <c r="AV325" s="13" t="s">
        <v>82</v>
      </c>
      <c r="AW325" s="13" t="s">
        <v>33</v>
      </c>
      <c r="AX325" s="13" t="s">
        <v>72</v>
      </c>
      <c r="AY325" s="251" t="s">
        <v>114</v>
      </c>
    </row>
    <row r="326" s="15" customFormat="1">
      <c r="A326" s="15"/>
      <c r="B326" s="263"/>
      <c r="C326" s="264"/>
      <c r="D326" s="237" t="s">
        <v>175</v>
      </c>
      <c r="E326" s="265" t="s">
        <v>19</v>
      </c>
      <c r="F326" s="266" t="s">
        <v>439</v>
      </c>
      <c r="G326" s="264"/>
      <c r="H326" s="267">
        <v>32.699999999999996</v>
      </c>
      <c r="I326" s="268"/>
      <c r="J326" s="264"/>
      <c r="K326" s="264"/>
      <c r="L326" s="269"/>
      <c r="M326" s="270"/>
      <c r="N326" s="271"/>
      <c r="O326" s="271"/>
      <c r="P326" s="271"/>
      <c r="Q326" s="271"/>
      <c r="R326" s="271"/>
      <c r="S326" s="271"/>
      <c r="T326" s="272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3" t="s">
        <v>175</v>
      </c>
      <c r="AU326" s="273" t="s">
        <v>82</v>
      </c>
      <c r="AV326" s="15" t="s">
        <v>127</v>
      </c>
      <c r="AW326" s="15" t="s">
        <v>33</v>
      </c>
      <c r="AX326" s="15" t="s">
        <v>72</v>
      </c>
      <c r="AY326" s="273" t="s">
        <v>114</v>
      </c>
    </row>
    <row r="327" s="14" customFormat="1">
      <c r="A327" s="14"/>
      <c r="B327" s="252"/>
      <c r="C327" s="253"/>
      <c r="D327" s="237" t="s">
        <v>175</v>
      </c>
      <c r="E327" s="254" t="s">
        <v>19</v>
      </c>
      <c r="F327" s="255" t="s">
        <v>180</v>
      </c>
      <c r="G327" s="253"/>
      <c r="H327" s="256">
        <v>48.100000000000001</v>
      </c>
      <c r="I327" s="257"/>
      <c r="J327" s="253"/>
      <c r="K327" s="253"/>
      <c r="L327" s="258"/>
      <c r="M327" s="259"/>
      <c r="N327" s="260"/>
      <c r="O327" s="260"/>
      <c r="P327" s="260"/>
      <c r="Q327" s="260"/>
      <c r="R327" s="260"/>
      <c r="S327" s="260"/>
      <c r="T327" s="261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2" t="s">
        <v>175</v>
      </c>
      <c r="AU327" s="262" t="s">
        <v>82</v>
      </c>
      <c r="AV327" s="14" t="s">
        <v>131</v>
      </c>
      <c r="AW327" s="14" t="s">
        <v>33</v>
      </c>
      <c r="AX327" s="14" t="s">
        <v>80</v>
      </c>
      <c r="AY327" s="262" t="s">
        <v>114</v>
      </c>
    </row>
    <row r="328" s="2" customFormat="1" ht="21.75" customHeight="1">
      <c r="A328" s="39"/>
      <c r="B328" s="40"/>
      <c r="C328" s="219" t="s">
        <v>440</v>
      </c>
      <c r="D328" s="219" t="s">
        <v>117</v>
      </c>
      <c r="E328" s="220" t="s">
        <v>441</v>
      </c>
      <c r="F328" s="221" t="s">
        <v>442</v>
      </c>
      <c r="G328" s="222" t="s">
        <v>170</v>
      </c>
      <c r="H328" s="223">
        <v>20.75</v>
      </c>
      <c r="I328" s="224"/>
      <c r="J328" s="225">
        <f>ROUND(I328*H328,2)</f>
        <v>0</v>
      </c>
      <c r="K328" s="221" t="s">
        <v>171</v>
      </c>
      <c r="L328" s="45"/>
      <c r="M328" s="226" t="s">
        <v>19</v>
      </c>
      <c r="N328" s="227" t="s">
        <v>43</v>
      </c>
      <c r="O328" s="85"/>
      <c r="P328" s="228">
        <f>O328*H328</f>
        <v>0</v>
      </c>
      <c r="Q328" s="228">
        <v>0.46000000000000002</v>
      </c>
      <c r="R328" s="228">
        <f>Q328*H328</f>
        <v>9.5449999999999999</v>
      </c>
      <c r="S328" s="228">
        <v>0</v>
      </c>
      <c r="T328" s="22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0" t="s">
        <v>131</v>
      </c>
      <c r="AT328" s="230" t="s">
        <v>117</v>
      </c>
      <c r="AU328" s="230" t="s">
        <v>82</v>
      </c>
      <c r="AY328" s="18" t="s">
        <v>114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8" t="s">
        <v>80</v>
      </c>
      <c r="BK328" s="231">
        <f>ROUND(I328*H328,2)</f>
        <v>0</v>
      </c>
      <c r="BL328" s="18" t="s">
        <v>131</v>
      </c>
      <c r="BM328" s="230" t="s">
        <v>443</v>
      </c>
    </row>
    <row r="329" s="2" customFormat="1">
      <c r="A329" s="39"/>
      <c r="B329" s="40"/>
      <c r="C329" s="41"/>
      <c r="D329" s="237" t="s">
        <v>173</v>
      </c>
      <c r="E329" s="41"/>
      <c r="F329" s="238" t="s">
        <v>444</v>
      </c>
      <c r="G329" s="41"/>
      <c r="H329" s="41"/>
      <c r="I329" s="137"/>
      <c r="J329" s="41"/>
      <c r="K329" s="41"/>
      <c r="L329" s="45"/>
      <c r="M329" s="239"/>
      <c r="N329" s="240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173</v>
      </c>
      <c r="AU329" s="18" t="s">
        <v>82</v>
      </c>
    </row>
    <row r="330" s="13" customFormat="1">
      <c r="A330" s="13"/>
      <c r="B330" s="241"/>
      <c r="C330" s="242"/>
      <c r="D330" s="237" t="s">
        <v>175</v>
      </c>
      <c r="E330" s="243" t="s">
        <v>19</v>
      </c>
      <c r="F330" s="244" t="s">
        <v>185</v>
      </c>
      <c r="G330" s="242"/>
      <c r="H330" s="245">
        <v>4.2000000000000002</v>
      </c>
      <c r="I330" s="246"/>
      <c r="J330" s="242"/>
      <c r="K330" s="242"/>
      <c r="L330" s="247"/>
      <c r="M330" s="248"/>
      <c r="N330" s="249"/>
      <c r="O330" s="249"/>
      <c r="P330" s="249"/>
      <c r="Q330" s="249"/>
      <c r="R330" s="249"/>
      <c r="S330" s="249"/>
      <c r="T330" s="25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1" t="s">
        <v>175</v>
      </c>
      <c r="AU330" s="251" t="s">
        <v>82</v>
      </c>
      <c r="AV330" s="13" t="s">
        <v>82</v>
      </c>
      <c r="AW330" s="13" t="s">
        <v>33</v>
      </c>
      <c r="AX330" s="13" t="s">
        <v>72</v>
      </c>
      <c r="AY330" s="251" t="s">
        <v>114</v>
      </c>
    </row>
    <row r="331" s="13" customFormat="1">
      <c r="A331" s="13"/>
      <c r="B331" s="241"/>
      <c r="C331" s="242"/>
      <c r="D331" s="237" t="s">
        <v>175</v>
      </c>
      <c r="E331" s="243" t="s">
        <v>19</v>
      </c>
      <c r="F331" s="244" t="s">
        <v>186</v>
      </c>
      <c r="G331" s="242"/>
      <c r="H331" s="245">
        <v>1.3500000000000001</v>
      </c>
      <c r="I331" s="246"/>
      <c r="J331" s="242"/>
      <c r="K331" s="242"/>
      <c r="L331" s="247"/>
      <c r="M331" s="248"/>
      <c r="N331" s="249"/>
      <c r="O331" s="249"/>
      <c r="P331" s="249"/>
      <c r="Q331" s="249"/>
      <c r="R331" s="249"/>
      <c r="S331" s="249"/>
      <c r="T331" s="25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1" t="s">
        <v>175</v>
      </c>
      <c r="AU331" s="251" t="s">
        <v>82</v>
      </c>
      <c r="AV331" s="13" t="s">
        <v>82</v>
      </c>
      <c r="AW331" s="13" t="s">
        <v>33</v>
      </c>
      <c r="AX331" s="13" t="s">
        <v>72</v>
      </c>
      <c r="AY331" s="251" t="s">
        <v>114</v>
      </c>
    </row>
    <row r="332" s="13" customFormat="1">
      <c r="A332" s="13"/>
      <c r="B332" s="241"/>
      <c r="C332" s="242"/>
      <c r="D332" s="237" t="s">
        <v>175</v>
      </c>
      <c r="E332" s="243" t="s">
        <v>19</v>
      </c>
      <c r="F332" s="244" t="s">
        <v>187</v>
      </c>
      <c r="G332" s="242"/>
      <c r="H332" s="245">
        <v>4</v>
      </c>
      <c r="I332" s="246"/>
      <c r="J332" s="242"/>
      <c r="K332" s="242"/>
      <c r="L332" s="247"/>
      <c r="M332" s="248"/>
      <c r="N332" s="249"/>
      <c r="O332" s="249"/>
      <c r="P332" s="249"/>
      <c r="Q332" s="249"/>
      <c r="R332" s="249"/>
      <c r="S332" s="249"/>
      <c r="T332" s="25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1" t="s">
        <v>175</v>
      </c>
      <c r="AU332" s="251" t="s">
        <v>82</v>
      </c>
      <c r="AV332" s="13" t="s">
        <v>82</v>
      </c>
      <c r="AW332" s="13" t="s">
        <v>33</v>
      </c>
      <c r="AX332" s="13" t="s">
        <v>72</v>
      </c>
      <c r="AY332" s="251" t="s">
        <v>114</v>
      </c>
    </row>
    <row r="333" s="13" customFormat="1">
      <c r="A333" s="13"/>
      <c r="B333" s="241"/>
      <c r="C333" s="242"/>
      <c r="D333" s="237" t="s">
        <v>175</v>
      </c>
      <c r="E333" s="243" t="s">
        <v>19</v>
      </c>
      <c r="F333" s="244" t="s">
        <v>188</v>
      </c>
      <c r="G333" s="242"/>
      <c r="H333" s="245">
        <v>7.4000000000000004</v>
      </c>
      <c r="I333" s="246"/>
      <c r="J333" s="242"/>
      <c r="K333" s="242"/>
      <c r="L333" s="247"/>
      <c r="M333" s="248"/>
      <c r="N333" s="249"/>
      <c r="O333" s="249"/>
      <c r="P333" s="249"/>
      <c r="Q333" s="249"/>
      <c r="R333" s="249"/>
      <c r="S333" s="249"/>
      <c r="T333" s="25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1" t="s">
        <v>175</v>
      </c>
      <c r="AU333" s="251" t="s">
        <v>82</v>
      </c>
      <c r="AV333" s="13" t="s">
        <v>82</v>
      </c>
      <c r="AW333" s="13" t="s">
        <v>33</v>
      </c>
      <c r="AX333" s="13" t="s">
        <v>72</v>
      </c>
      <c r="AY333" s="251" t="s">
        <v>114</v>
      </c>
    </row>
    <row r="334" s="13" customFormat="1">
      <c r="A334" s="13"/>
      <c r="B334" s="241"/>
      <c r="C334" s="242"/>
      <c r="D334" s="237" t="s">
        <v>175</v>
      </c>
      <c r="E334" s="243" t="s">
        <v>19</v>
      </c>
      <c r="F334" s="244" t="s">
        <v>189</v>
      </c>
      <c r="G334" s="242"/>
      <c r="H334" s="245">
        <v>2.6000000000000001</v>
      </c>
      <c r="I334" s="246"/>
      <c r="J334" s="242"/>
      <c r="K334" s="242"/>
      <c r="L334" s="247"/>
      <c r="M334" s="248"/>
      <c r="N334" s="249"/>
      <c r="O334" s="249"/>
      <c r="P334" s="249"/>
      <c r="Q334" s="249"/>
      <c r="R334" s="249"/>
      <c r="S334" s="249"/>
      <c r="T334" s="250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1" t="s">
        <v>175</v>
      </c>
      <c r="AU334" s="251" t="s">
        <v>82</v>
      </c>
      <c r="AV334" s="13" t="s">
        <v>82</v>
      </c>
      <c r="AW334" s="13" t="s">
        <v>33</v>
      </c>
      <c r="AX334" s="13" t="s">
        <v>72</v>
      </c>
      <c r="AY334" s="251" t="s">
        <v>114</v>
      </c>
    </row>
    <row r="335" s="13" customFormat="1">
      <c r="A335" s="13"/>
      <c r="B335" s="241"/>
      <c r="C335" s="242"/>
      <c r="D335" s="237" t="s">
        <v>175</v>
      </c>
      <c r="E335" s="243" t="s">
        <v>19</v>
      </c>
      <c r="F335" s="244" t="s">
        <v>190</v>
      </c>
      <c r="G335" s="242"/>
      <c r="H335" s="245">
        <v>1.2</v>
      </c>
      <c r="I335" s="246"/>
      <c r="J335" s="242"/>
      <c r="K335" s="242"/>
      <c r="L335" s="247"/>
      <c r="M335" s="248"/>
      <c r="N335" s="249"/>
      <c r="O335" s="249"/>
      <c r="P335" s="249"/>
      <c r="Q335" s="249"/>
      <c r="R335" s="249"/>
      <c r="S335" s="249"/>
      <c r="T335" s="25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1" t="s">
        <v>175</v>
      </c>
      <c r="AU335" s="251" t="s">
        <v>82</v>
      </c>
      <c r="AV335" s="13" t="s">
        <v>82</v>
      </c>
      <c r="AW335" s="13" t="s">
        <v>33</v>
      </c>
      <c r="AX335" s="13" t="s">
        <v>72</v>
      </c>
      <c r="AY335" s="251" t="s">
        <v>114</v>
      </c>
    </row>
    <row r="336" s="15" customFormat="1">
      <c r="A336" s="15"/>
      <c r="B336" s="263"/>
      <c r="C336" s="264"/>
      <c r="D336" s="237" t="s">
        <v>175</v>
      </c>
      <c r="E336" s="265" t="s">
        <v>19</v>
      </c>
      <c r="F336" s="266" t="s">
        <v>191</v>
      </c>
      <c r="G336" s="264"/>
      <c r="H336" s="267">
        <v>20.750000000000004</v>
      </c>
      <c r="I336" s="268"/>
      <c r="J336" s="264"/>
      <c r="K336" s="264"/>
      <c r="L336" s="269"/>
      <c r="M336" s="270"/>
      <c r="N336" s="271"/>
      <c r="O336" s="271"/>
      <c r="P336" s="271"/>
      <c r="Q336" s="271"/>
      <c r="R336" s="271"/>
      <c r="S336" s="271"/>
      <c r="T336" s="272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73" t="s">
        <v>175</v>
      </c>
      <c r="AU336" s="273" t="s">
        <v>82</v>
      </c>
      <c r="AV336" s="15" t="s">
        <v>127</v>
      </c>
      <c r="AW336" s="15" t="s">
        <v>33</v>
      </c>
      <c r="AX336" s="15" t="s">
        <v>72</v>
      </c>
      <c r="AY336" s="273" t="s">
        <v>114</v>
      </c>
    </row>
    <row r="337" s="14" customFormat="1">
      <c r="A337" s="14"/>
      <c r="B337" s="252"/>
      <c r="C337" s="253"/>
      <c r="D337" s="237" t="s">
        <v>175</v>
      </c>
      <c r="E337" s="254" t="s">
        <v>19</v>
      </c>
      <c r="F337" s="255" t="s">
        <v>180</v>
      </c>
      <c r="G337" s="253"/>
      <c r="H337" s="256">
        <v>20.750000000000004</v>
      </c>
      <c r="I337" s="257"/>
      <c r="J337" s="253"/>
      <c r="K337" s="253"/>
      <c r="L337" s="258"/>
      <c r="M337" s="259"/>
      <c r="N337" s="260"/>
      <c r="O337" s="260"/>
      <c r="P337" s="260"/>
      <c r="Q337" s="260"/>
      <c r="R337" s="260"/>
      <c r="S337" s="260"/>
      <c r="T337" s="261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2" t="s">
        <v>175</v>
      </c>
      <c r="AU337" s="262" t="s">
        <v>82</v>
      </c>
      <c r="AV337" s="14" t="s">
        <v>131</v>
      </c>
      <c r="AW337" s="14" t="s">
        <v>33</v>
      </c>
      <c r="AX337" s="14" t="s">
        <v>80</v>
      </c>
      <c r="AY337" s="262" t="s">
        <v>114</v>
      </c>
    </row>
    <row r="338" s="2" customFormat="1" ht="21.75" customHeight="1">
      <c r="A338" s="39"/>
      <c r="B338" s="40"/>
      <c r="C338" s="219" t="s">
        <v>445</v>
      </c>
      <c r="D338" s="219" t="s">
        <v>117</v>
      </c>
      <c r="E338" s="220" t="s">
        <v>446</v>
      </c>
      <c r="F338" s="221" t="s">
        <v>447</v>
      </c>
      <c r="G338" s="222" t="s">
        <v>170</v>
      </c>
      <c r="H338" s="223">
        <v>20.75</v>
      </c>
      <c r="I338" s="224"/>
      <c r="J338" s="225">
        <f>ROUND(I338*H338,2)</f>
        <v>0</v>
      </c>
      <c r="K338" s="221" t="s">
        <v>171</v>
      </c>
      <c r="L338" s="45"/>
      <c r="M338" s="226" t="s">
        <v>19</v>
      </c>
      <c r="N338" s="227" t="s">
        <v>43</v>
      </c>
      <c r="O338" s="85"/>
      <c r="P338" s="228">
        <f>O338*H338</f>
        <v>0</v>
      </c>
      <c r="Q338" s="228">
        <v>0.25008000000000002</v>
      </c>
      <c r="R338" s="228">
        <f>Q338*H338</f>
        <v>5.1891600000000002</v>
      </c>
      <c r="S338" s="228">
        <v>0</v>
      </c>
      <c r="T338" s="22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0" t="s">
        <v>131</v>
      </c>
      <c r="AT338" s="230" t="s">
        <v>117</v>
      </c>
      <c r="AU338" s="230" t="s">
        <v>82</v>
      </c>
      <c r="AY338" s="18" t="s">
        <v>114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8" t="s">
        <v>80</v>
      </c>
      <c r="BK338" s="231">
        <f>ROUND(I338*H338,2)</f>
        <v>0</v>
      </c>
      <c r="BL338" s="18" t="s">
        <v>131</v>
      </c>
      <c r="BM338" s="230" t="s">
        <v>448</v>
      </c>
    </row>
    <row r="339" s="2" customFormat="1">
      <c r="A339" s="39"/>
      <c r="B339" s="40"/>
      <c r="C339" s="41"/>
      <c r="D339" s="237" t="s">
        <v>173</v>
      </c>
      <c r="E339" s="41"/>
      <c r="F339" s="238" t="s">
        <v>444</v>
      </c>
      <c r="G339" s="41"/>
      <c r="H339" s="41"/>
      <c r="I339" s="137"/>
      <c r="J339" s="41"/>
      <c r="K339" s="41"/>
      <c r="L339" s="45"/>
      <c r="M339" s="239"/>
      <c r="N339" s="240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173</v>
      </c>
      <c r="AU339" s="18" t="s">
        <v>82</v>
      </c>
    </row>
    <row r="340" s="13" customFormat="1">
      <c r="A340" s="13"/>
      <c r="B340" s="241"/>
      <c r="C340" s="242"/>
      <c r="D340" s="237" t="s">
        <v>175</v>
      </c>
      <c r="E340" s="243" t="s">
        <v>19</v>
      </c>
      <c r="F340" s="244" t="s">
        <v>185</v>
      </c>
      <c r="G340" s="242"/>
      <c r="H340" s="245">
        <v>4.2000000000000002</v>
      </c>
      <c r="I340" s="246"/>
      <c r="J340" s="242"/>
      <c r="K340" s="242"/>
      <c r="L340" s="247"/>
      <c r="M340" s="248"/>
      <c r="N340" s="249"/>
      <c r="O340" s="249"/>
      <c r="P340" s="249"/>
      <c r="Q340" s="249"/>
      <c r="R340" s="249"/>
      <c r="S340" s="249"/>
      <c r="T340" s="25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1" t="s">
        <v>175</v>
      </c>
      <c r="AU340" s="251" t="s">
        <v>82</v>
      </c>
      <c r="AV340" s="13" t="s">
        <v>82</v>
      </c>
      <c r="AW340" s="13" t="s">
        <v>33</v>
      </c>
      <c r="AX340" s="13" t="s">
        <v>72</v>
      </c>
      <c r="AY340" s="251" t="s">
        <v>114</v>
      </c>
    </row>
    <row r="341" s="13" customFormat="1">
      <c r="A341" s="13"/>
      <c r="B341" s="241"/>
      <c r="C341" s="242"/>
      <c r="D341" s="237" t="s">
        <v>175</v>
      </c>
      <c r="E341" s="243" t="s">
        <v>19</v>
      </c>
      <c r="F341" s="244" t="s">
        <v>186</v>
      </c>
      <c r="G341" s="242"/>
      <c r="H341" s="245">
        <v>1.3500000000000001</v>
      </c>
      <c r="I341" s="246"/>
      <c r="J341" s="242"/>
      <c r="K341" s="242"/>
      <c r="L341" s="247"/>
      <c r="M341" s="248"/>
      <c r="N341" s="249"/>
      <c r="O341" s="249"/>
      <c r="P341" s="249"/>
      <c r="Q341" s="249"/>
      <c r="R341" s="249"/>
      <c r="S341" s="249"/>
      <c r="T341" s="250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1" t="s">
        <v>175</v>
      </c>
      <c r="AU341" s="251" t="s">
        <v>82</v>
      </c>
      <c r="AV341" s="13" t="s">
        <v>82</v>
      </c>
      <c r="AW341" s="13" t="s">
        <v>33</v>
      </c>
      <c r="AX341" s="13" t="s">
        <v>72</v>
      </c>
      <c r="AY341" s="251" t="s">
        <v>114</v>
      </c>
    </row>
    <row r="342" s="13" customFormat="1">
      <c r="A342" s="13"/>
      <c r="B342" s="241"/>
      <c r="C342" s="242"/>
      <c r="D342" s="237" t="s">
        <v>175</v>
      </c>
      <c r="E342" s="243" t="s">
        <v>19</v>
      </c>
      <c r="F342" s="244" t="s">
        <v>187</v>
      </c>
      <c r="G342" s="242"/>
      <c r="H342" s="245">
        <v>4</v>
      </c>
      <c r="I342" s="246"/>
      <c r="J342" s="242"/>
      <c r="K342" s="242"/>
      <c r="L342" s="247"/>
      <c r="M342" s="248"/>
      <c r="N342" s="249"/>
      <c r="O342" s="249"/>
      <c r="P342" s="249"/>
      <c r="Q342" s="249"/>
      <c r="R342" s="249"/>
      <c r="S342" s="249"/>
      <c r="T342" s="25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1" t="s">
        <v>175</v>
      </c>
      <c r="AU342" s="251" t="s">
        <v>82</v>
      </c>
      <c r="AV342" s="13" t="s">
        <v>82</v>
      </c>
      <c r="AW342" s="13" t="s">
        <v>33</v>
      </c>
      <c r="AX342" s="13" t="s">
        <v>72</v>
      </c>
      <c r="AY342" s="251" t="s">
        <v>114</v>
      </c>
    </row>
    <row r="343" s="13" customFormat="1">
      <c r="A343" s="13"/>
      <c r="B343" s="241"/>
      <c r="C343" s="242"/>
      <c r="D343" s="237" t="s">
        <v>175</v>
      </c>
      <c r="E343" s="243" t="s">
        <v>19</v>
      </c>
      <c r="F343" s="244" t="s">
        <v>188</v>
      </c>
      <c r="G343" s="242"/>
      <c r="H343" s="245">
        <v>7.4000000000000004</v>
      </c>
      <c r="I343" s="246"/>
      <c r="J343" s="242"/>
      <c r="K343" s="242"/>
      <c r="L343" s="247"/>
      <c r="M343" s="248"/>
      <c r="N343" s="249"/>
      <c r="O343" s="249"/>
      <c r="P343" s="249"/>
      <c r="Q343" s="249"/>
      <c r="R343" s="249"/>
      <c r="S343" s="249"/>
      <c r="T343" s="250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1" t="s">
        <v>175</v>
      </c>
      <c r="AU343" s="251" t="s">
        <v>82</v>
      </c>
      <c r="AV343" s="13" t="s">
        <v>82</v>
      </c>
      <c r="AW343" s="13" t="s">
        <v>33</v>
      </c>
      <c r="AX343" s="13" t="s">
        <v>72</v>
      </c>
      <c r="AY343" s="251" t="s">
        <v>114</v>
      </c>
    </row>
    <row r="344" s="13" customFormat="1">
      <c r="A344" s="13"/>
      <c r="B344" s="241"/>
      <c r="C344" s="242"/>
      <c r="D344" s="237" t="s">
        <v>175</v>
      </c>
      <c r="E344" s="243" t="s">
        <v>19</v>
      </c>
      <c r="F344" s="244" t="s">
        <v>189</v>
      </c>
      <c r="G344" s="242"/>
      <c r="H344" s="245">
        <v>2.6000000000000001</v>
      </c>
      <c r="I344" s="246"/>
      <c r="J344" s="242"/>
      <c r="K344" s="242"/>
      <c r="L344" s="247"/>
      <c r="M344" s="248"/>
      <c r="N344" s="249"/>
      <c r="O344" s="249"/>
      <c r="P344" s="249"/>
      <c r="Q344" s="249"/>
      <c r="R344" s="249"/>
      <c r="S344" s="249"/>
      <c r="T344" s="250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1" t="s">
        <v>175</v>
      </c>
      <c r="AU344" s="251" t="s">
        <v>82</v>
      </c>
      <c r="AV344" s="13" t="s">
        <v>82</v>
      </c>
      <c r="AW344" s="13" t="s">
        <v>33</v>
      </c>
      <c r="AX344" s="13" t="s">
        <v>72</v>
      </c>
      <c r="AY344" s="251" t="s">
        <v>114</v>
      </c>
    </row>
    <row r="345" s="13" customFormat="1">
      <c r="A345" s="13"/>
      <c r="B345" s="241"/>
      <c r="C345" s="242"/>
      <c r="D345" s="237" t="s">
        <v>175</v>
      </c>
      <c r="E345" s="243" t="s">
        <v>19</v>
      </c>
      <c r="F345" s="244" t="s">
        <v>190</v>
      </c>
      <c r="G345" s="242"/>
      <c r="H345" s="245">
        <v>1.2</v>
      </c>
      <c r="I345" s="246"/>
      <c r="J345" s="242"/>
      <c r="K345" s="242"/>
      <c r="L345" s="247"/>
      <c r="M345" s="248"/>
      <c r="N345" s="249"/>
      <c r="O345" s="249"/>
      <c r="P345" s="249"/>
      <c r="Q345" s="249"/>
      <c r="R345" s="249"/>
      <c r="S345" s="249"/>
      <c r="T345" s="25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1" t="s">
        <v>175</v>
      </c>
      <c r="AU345" s="251" t="s">
        <v>82</v>
      </c>
      <c r="AV345" s="13" t="s">
        <v>82</v>
      </c>
      <c r="AW345" s="13" t="s">
        <v>33</v>
      </c>
      <c r="AX345" s="13" t="s">
        <v>72</v>
      </c>
      <c r="AY345" s="251" t="s">
        <v>114</v>
      </c>
    </row>
    <row r="346" s="15" customFormat="1">
      <c r="A346" s="15"/>
      <c r="B346" s="263"/>
      <c r="C346" s="264"/>
      <c r="D346" s="237" t="s">
        <v>175</v>
      </c>
      <c r="E346" s="265" t="s">
        <v>19</v>
      </c>
      <c r="F346" s="266" t="s">
        <v>191</v>
      </c>
      <c r="G346" s="264"/>
      <c r="H346" s="267">
        <v>20.750000000000004</v>
      </c>
      <c r="I346" s="268"/>
      <c r="J346" s="264"/>
      <c r="K346" s="264"/>
      <c r="L346" s="269"/>
      <c r="M346" s="270"/>
      <c r="N346" s="271"/>
      <c r="O346" s="271"/>
      <c r="P346" s="271"/>
      <c r="Q346" s="271"/>
      <c r="R346" s="271"/>
      <c r="S346" s="271"/>
      <c r="T346" s="272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73" t="s">
        <v>175</v>
      </c>
      <c r="AU346" s="273" t="s">
        <v>82</v>
      </c>
      <c r="AV346" s="15" t="s">
        <v>127</v>
      </c>
      <c r="AW346" s="15" t="s">
        <v>33</v>
      </c>
      <c r="AX346" s="15" t="s">
        <v>72</v>
      </c>
      <c r="AY346" s="273" t="s">
        <v>114</v>
      </c>
    </row>
    <row r="347" s="14" customFormat="1">
      <c r="A347" s="14"/>
      <c r="B347" s="252"/>
      <c r="C347" s="253"/>
      <c r="D347" s="237" t="s">
        <v>175</v>
      </c>
      <c r="E347" s="254" t="s">
        <v>19</v>
      </c>
      <c r="F347" s="255" t="s">
        <v>180</v>
      </c>
      <c r="G347" s="253"/>
      <c r="H347" s="256">
        <v>20.750000000000004</v>
      </c>
      <c r="I347" s="257"/>
      <c r="J347" s="253"/>
      <c r="K347" s="253"/>
      <c r="L347" s="258"/>
      <c r="M347" s="259"/>
      <c r="N347" s="260"/>
      <c r="O347" s="260"/>
      <c r="P347" s="260"/>
      <c r="Q347" s="260"/>
      <c r="R347" s="260"/>
      <c r="S347" s="260"/>
      <c r="T347" s="261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2" t="s">
        <v>175</v>
      </c>
      <c r="AU347" s="262" t="s">
        <v>82</v>
      </c>
      <c r="AV347" s="14" t="s">
        <v>131</v>
      </c>
      <c r="AW347" s="14" t="s">
        <v>33</v>
      </c>
      <c r="AX347" s="14" t="s">
        <v>80</v>
      </c>
      <c r="AY347" s="262" t="s">
        <v>114</v>
      </c>
    </row>
    <row r="348" s="2" customFormat="1" ht="21.75" customHeight="1">
      <c r="A348" s="39"/>
      <c r="B348" s="40"/>
      <c r="C348" s="219" t="s">
        <v>449</v>
      </c>
      <c r="D348" s="219" t="s">
        <v>117</v>
      </c>
      <c r="E348" s="220" t="s">
        <v>450</v>
      </c>
      <c r="F348" s="221" t="s">
        <v>451</v>
      </c>
      <c r="G348" s="222" t="s">
        <v>170</v>
      </c>
      <c r="H348" s="223">
        <v>20.75</v>
      </c>
      <c r="I348" s="224"/>
      <c r="J348" s="225">
        <f>ROUND(I348*H348,2)</f>
        <v>0</v>
      </c>
      <c r="K348" s="221" t="s">
        <v>171</v>
      </c>
      <c r="L348" s="45"/>
      <c r="M348" s="226" t="s">
        <v>19</v>
      </c>
      <c r="N348" s="227" t="s">
        <v>43</v>
      </c>
      <c r="O348" s="85"/>
      <c r="P348" s="228">
        <f>O348*H348</f>
        <v>0</v>
      </c>
      <c r="Q348" s="228">
        <v>0.20745</v>
      </c>
      <c r="R348" s="228">
        <f>Q348*H348</f>
        <v>4.3045875000000002</v>
      </c>
      <c r="S348" s="228">
        <v>0</v>
      </c>
      <c r="T348" s="229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0" t="s">
        <v>131</v>
      </c>
      <c r="AT348" s="230" t="s">
        <v>117</v>
      </c>
      <c r="AU348" s="230" t="s">
        <v>82</v>
      </c>
      <c r="AY348" s="18" t="s">
        <v>114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8" t="s">
        <v>80</v>
      </c>
      <c r="BK348" s="231">
        <f>ROUND(I348*H348,2)</f>
        <v>0</v>
      </c>
      <c r="BL348" s="18" t="s">
        <v>131</v>
      </c>
      <c r="BM348" s="230" t="s">
        <v>452</v>
      </c>
    </row>
    <row r="349" s="2" customFormat="1">
      <c r="A349" s="39"/>
      <c r="B349" s="40"/>
      <c r="C349" s="41"/>
      <c r="D349" s="237" t="s">
        <v>173</v>
      </c>
      <c r="E349" s="41"/>
      <c r="F349" s="238" t="s">
        <v>453</v>
      </c>
      <c r="G349" s="41"/>
      <c r="H349" s="41"/>
      <c r="I349" s="137"/>
      <c r="J349" s="41"/>
      <c r="K349" s="41"/>
      <c r="L349" s="45"/>
      <c r="M349" s="239"/>
      <c r="N349" s="240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173</v>
      </c>
      <c r="AU349" s="18" t="s">
        <v>82</v>
      </c>
    </row>
    <row r="350" s="13" customFormat="1">
      <c r="A350" s="13"/>
      <c r="B350" s="241"/>
      <c r="C350" s="242"/>
      <c r="D350" s="237" t="s">
        <v>175</v>
      </c>
      <c r="E350" s="243" t="s">
        <v>19</v>
      </c>
      <c r="F350" s="244" t="s">
        <v>185</v>
      </c>
      <c r="G350" s="242"/>
      <c r="H350" s="245">
        <v>4.2000000000000002</v>
      </c>
      <c r="I350" s="246"/>
      <c r="J350" s="242"/>
      <c r="K350" s="242"/>
      <c r="L350" s="247"/>
      <c r="M350" s="248"/>
      <c r="N350" s="249"/>
      <c r="O350" s="249"/>
      <c r="P350" s="249"/>
      <c r="Q350" s="249"/>
      <c r="R350" s="249"/>
      <c r="S350" s="249"/>
      <c r="T350" s="250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1" t="s">
        <v>175</v>
      </c>
      <c r="AU350" s="251" t="s">
        <v>82</v>
      </c>
      <c r="AV350" s="13" t="s">
        <v>82</v>
      </c>
      <c r="AW350" s="13" t="s">
        <v>33</v>
      </c>
      <c r="AX350" s="13" t="s">
        <v>72</v>
      </c>
      <c r="AY350" s="251" t="s">
        <v>114</v>
      </c>
    </row>
    <row r="351" s="13" customFormat="1">
      <c r="A351" s="13"/>
      <c r="B351" s="241"/>
      <c r="C351" s="242"/>
      <c r="D351" s="237" t="s">
        <v>175</v>
      </c>
      <c r="E351" s="243" t="s">
        <v>19</v>
      </c>
      <c r="F351" s="244" t="s">
        <v>186</v>
      </c>
      <c r="G351" s="242"/>
      <c r="H351" s="245">
        <v>1.3500000000000001</v>
      </c>
      <c r="I351" s="246"/>
      <c r="J351" s="242"/>
      <c r="K351" s="242"/>
      <c r="L351" s="247"/>
      <c r="M351" s="248"/>
      <c r="N351" s="249"/>
      <c r="O351" s="249"/>
      <c r="P351" s="249"/>
      <c r="Q351" s="249"/>
      <c r="R351" s="249"/>
      <c r="S351" s="249"/>
      <c r="T351" s="25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1" t="s">
        <v>175</v>
      </c>
      <c r="AU351" s="251" t="s">
        <v>82</v>
      </c>
      <c r="AV351" s="13" t="s">
        <v>82</v>
      </c>
      <c r="AW351" s="13" t="s">
        <v>33</v>
      </c>
      <c r="AX351" s="13" t="s">
        <v>72</v>
      </c>
      <c r="AY351" s="251" t="s">
        <v>114</v>
      </c>
    </row>
    <row r="352" s="13" customFormat="1">
      <c r="A352" s="13"/>
      <c r="B352" s="241"/>
      <c r="C352" s="242"/>
      <c r="D352" s="237" t="s">
        <v>175</v>
      </c>
      <c r="E352" s="243" t="s">
        <v>19</v>
      </c>
      <c r="F352" s="244" t="s">
        <v>187</v>
      </c>
      <c r="G352" s="242"/>
      <c r="H352" s="245">
        <v>4</v>
      </c>
      <c r="I352" s="246"/>
      <c r="J352" s="242"/>
      <c r="K352" s="242"/>
      <c r="L352" s="247"/>
      <c r="M352" s="248"/>
      <c r="N352" s="249"/>
      <c r="O352" s="249"/>
      <c r="P352" s="249"/>
      <c r="Q352" s="249"/>
      <c r="R352" s="249"/>
      <c r="S352" s="249"/>
      <c r="T352" s="25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1" t="s">
        <v>175</v>
      </c>
      <c r="AU352" s="251" t="s">
        <v>82</v>
      </c>
      <c r="AV352" s="13" t="s">
        <v>82</v>
      </c>
      <c r="AW352" s="13" t="s">
        <v>33</v>
      </c>
      <c r="AX352" s="13" t="s">
        <v>72</v>
      </c>
      <c r="AY352" s="251" t="s">
        <v>114</v>
      </c>
    </row>
    <row r="353" s="13" customFormat="1">
      <c r="A353" s="13"/>
      <c r="B353" s="241"/>
      <c r="C353" s="242"/>
      <c r="D353" s="237" t="s">
        <v>175</v>
      </c>
      <c r="E353" s="243" t="s">
        <v>19</v>
      </c>
      <c r="F353" s="244" t="s">
        <v>188</v>
      </c>
      <c r="G353" s="242"/>
      <c r="H353" s="245">
        <v>7.4000000000000004</v>
      </c>
      <c r="I353" s="246"/>
      <c r="J353" s="242"/>
      <c r="K353" s="242"/>
      <c r="L353" s="247"/>
      <c r="M353" s="248"/>
      <c r="N353" s="249"/>
      <c r="O353" s="249"/>
      <c r="P353" s="249"/>
      <c r="Q353" s="249"/>
      <c r="R353" s="249"/>
      <c r="S353" s="249"/>
      <c r="T353" s="250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1" t="s">
        <v>175</v>
      </c>
      <c r="AU353" s="251" t="s">
        <v>82</v>
      </c>
      <c r="AV353" s="13" t="s">
        <v>82</v>
      </c>
      <c r="AW353" s="13" t="s">
        <v>33</v>
      </c>
      <c r="AX353" s="13" t="s">
        <v>72</v>
      </c>
      <c r="AY353" s="251" t="s">
        <v>114</v>
      </c>
    </row>
    <row r="354" s="13" customFormat="1">
      <c r="A354" s="13"/>
      <c r="B354" s="241"/>
      <c r="C354" s="242"/>
      <c r="D354" s="237" t="s">
        <v>175</v>
      </c>
      <c r="E354" s="243" t="s">
        <v>19</v>
      </c>
      <c r="F354" s="244" t="s">
        <v>189</v>
      </c>
      <c r="G354" s="242"/>
      <c r="H354" s="245">
        <v>2.6000000000000001</v>
      </c>
      <c r="I354" s="246"/>
      <c r="J354" s="242"/>
      <c r="K354" s="242"/>
      <c r="L354" s="247"/>
      <c r="M354" s="248"/>
      <c r="N354" s="249"/>
      <c r="O354" s="249"/>
      <c r="P354" s="249"/>
      <c r="Q354" s="249"/>
      <c r="R354" s="249"/>
      <c r="S354" s="249"/>
      <c r="T354" s="250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1" t="s">
        <v>175</v>
      </c>
      <c r="AU354" s="251" t="s">
        <v>82</v>
      </c>
      <c r="AV354" s="13" t="s">
        <v>82</v>
      </c>
      <c r="AW354" s="13" t="s">
        <v>33</v>
      </c>
      <c r="AX354" s="13" t="s">
        <v>72</v>
      </c>
      <c r="AY354" s="251" t="s">
        <v>114</v>
      </c>
    </row>
    <row r="355" s="13" customFormat="1">
      <c r="A355" s="13"/>
      <c r="B355" s="241"/>
      <c r="C355" s="242"/>
      <c r="D355" s="237" t="s">
        <v>175</v>
      </c>
      <c r="E355" s="243" t="s">
        <v>19</v>
      </c>
      <c r="F355" s="244" t="s">
        <v>190</v>
      </c>
      <c r="G355" s="242"/>
      <c r="H355" s="245">
        <v>1.2</v>
      </c>
      <c r="I355" s="246"/>
      <c r="J355" s="242"/>
      <c r="K355" s="242"/>
      <c r="L355" s="247"/>
      <c r="M355" s="248"/>
      <c r="N355" s="249"/>
      <c r="O355" s="249"/>
      <c r="P355" s="249"/>
      <c r="Q355" s="249"/>
      <c r="R355" s="249"/>
      <c r="S355" s="249"/>
      <c r="T355" s="25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1" t="s">
        <v>175</v>
      </c>
      <c r="AU355" s="251" t="s">
        <v>82</v>
      </c>
      <c r="AV355" s="13" t="s">
        <v>82</v>
      </c>
      <c r="AW355" s="13" t="s">
        <v>33</v>
      </c>
      <c r="AX355" s="13" t="s">
        <v>72</v>
      </c>
      <c r="AY355" s="251" t="s">
        <v>114</v>
      </c>
    </row>
    <row r="356" s="15" customFormat="1">
      <c r="A356" s="15"/>
      <c r="B356" s="263"/>
      <c r="C356" s="264"/>
      <c r="D356" s="237" t="s">
        <v>175</v>
      </c>
      <c r="E356" s="265" t="s">
        <v>19</v>
      </c>
      <c r="F356" s="266" t="s">
        <v>191</v>
      </c>
      <c r="G356" s="264"/>
      <c r="H356" s="267">
        <v>20.750000000000004</v>
      </c>
      <c r="I356" s="268"/>
      <c r="J356" s="264"/>
      <c r="K356" s="264"/>
      <c r="L356" s="269"/>
      <c r="M356" s="270"/>
      <c r="N356" s="271"/>
      <c r="O356" s="271"/>
      <c r="P356" s="271"/>
      <c r="Q356" s="271"/>
      <c r="R356" s="271"/>
      <c r="S356" s="271"/>
      <c r="T356" s="272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73" t="s">
        <v>175</v>
      </c>
      <c r="AU356" s="273" t="s">
        <v>82</v>
      </c>
      <c r="AV356" s="15" t="s">
        <v>127</v>
      </c>
      <c r="AW356" s="15" t="s">
        <v>33</v>
      </c>
      <c r="AX356" s="15" t="s">
        <v>72</v>
      </c>
      <c r="AY356" s="273" t="s">
        <v>114</v>
      </c>
    </row>
    <row r="357" s="14" customFormat="1">
      <c r="A357" s="14"/>
      <c r="B357" s="252"/>
      <c r="C357" s="253"/>
      <c r="D357" s="237" t="s">
        <v>175</v>
      </c>
      <c r="E357" s="254" t="s">
        <v>19</v>
      </c>
      <c r="F357" s="255" t="s">
        <v>180</v>
      </c>
      <c r="G357" s="253"/>
      <c r="H357" s="256">
        <v>20.750000000000004</v>
      </c>
      <c r="I357" s="257"/>
      <c r="J357" s="253"/>
      <c r="K357" s="253"/>
      <c r="L357" s="258"/>
      <c r="M357" s="259"/>
      <c r="N357" s="260"/>
      <c r="O357" s="260"/>
      <c r="P357" s="260"/>
      <c r="Q357" s="260"/>
      <c r="R357" s="260"/>
      <c r="S357" s="260"/>
      <c r="T357" s="261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2" t="s">
        <v>175</v>
      </c>
      <c r="AU357" s="262" t="s">
        <v>82</v>
      </c>
      <c r="AV357" s="14" t="s">
        <v>131</v>
      </c>
      <c r="AW357" s="14" t="s">
        <v>33</v>
      </c>
      <c r="AX357" s="14" t="s">
        <v>80</v>
      </c>
      <c r="AY357" s="262" t="s">
        <v>114</v>
      </c>
    </row>
    <row r="358" s="2" customFormat="1" ht="16.5" customHeight="1">
      <c r="A358" s="39"/>
      <c r="B358" s="40"/>
      <c r="C358" s="219" t="s">
        <v>454</v>
      </c>
      <c r="D358" s="219" t="s">
        <v>117</v>
      </c>
      <c r="E358" s="220" t="s">
        <v>455</v>
      </c>
      <c r="F358" s="221" t="s">
        <v>456</v>
      </c>
      <c r="G358" s="222" t="s">
        <v>170</v>
      </c>
      <c r="H358" s="223">
        <v>20.75</v>
      </c>
      <c r="I358" s="224"/>
      <c r="J358" s="225">
        <f>ROUND(I358*H358,2)</f>
        <v>0</v>
      </c>
      <c r="K358" s="221" t="s">
        <v>171</v>
      </c>
      <c r="L358" s="45"/>
      <c r="M358" s="226" t="s">
        <v>19</v>
      </c>
      <c r="N358" s="227" t="s">
        <v>43</v>
      </c>
      <c r="O358" s="85"/>
      <c r="P358" s="228">
        <f>O358*H358</f>
        <v>0</v>
      </c>
      <c r="Q358" s="228">
        <v>0</v>
      </c>
      <c r="R358" s="228">
        <f>Q358*H358</f>
        <v>0</v>
      </c>
      <c r="S358" s="228">
        <v>0</v>
      </c>
      <c r="T358" s="229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0" t="s">
        <v>131</v>
      </c>
      <c r="AT358" s="230" t="s">
        <v>117</v>
      </c>
      <c r="AU358" s="230" t="s">
        <v>82</v>
      </c>
      <c r="AY358" s="18" t="s">
        <v>114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8" t="s">
        <v>80</v>
      </c>
      <c r="BK358" s="231">
        <f>ROUND(I358*H358,2)</f>
        <v>0</v>
      </c>
      <c r="BL358" s="18" t="s">
        <v>131</v>
      </c>
      <c r="BM358" s="230" t="s">
        <v>457</v>
      </c>
    </row>
    <row r="359" s="2" customFormat="1">
      <c r="A359" s="39"/>
      <c r="B359" s="40"/>
      <c r="C359" s="41"/>
      <c r="D359" s="237" t="s">
        <v>173</v>
      </c>
      <c r="E359" s="41"/>
      <c r="F359" s="238" t="s">
        <v>458</v>
      </c>
      <c r="G359" s="41"/>
      <c r="H359" s="41"/>
      <c r="I359" s="137"/>
      <c r="J359" s="41"/>
      <c r="K359" s="41"/>
      <c r="L359" s="45"/>
      <c r="M359" s="239"/>
      <c r="N359" s="240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173</v>
      </c>
      <c r="AU359" s="18" t="s">
        <v>82</v>
      </c>
    </row>
    <row r="360" s="13" customFormat="1">
      <c r="A360" s="13"/>
      <c r="B360" s="241"/>
      <c r="C360" s="242"/>
      <c r="D360" s="237" t="s">
        <v>175</v>
      </c>
      <c r="E360" s="243" t="s">
        <v>19</v>
      </c>
      <c r="F360" s="244" t="s">
        <v>185</v>
      </c>
      <c r="G360" s="242"/>
      <c r="H360" s="245">
        <v>4.2000000000000002</v>
      </c>
      <c r="I360" s="246"/>
      <c r="J360" s="242"/>
      <c r="K360" s="242"/>
      <c r="L360" s="247"/>
      <c r="M360" s="248"/>
      <c r="N360" s="249"/>
      <c r="O360" s="249"/>
      <c r="P360" s="249"/>
      <c r="Q360" s="249"/>
      <c r="R360" s="249"/>
      <c r="S360" s="249"/>
      <c r="T360" s="25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1" t="s">
        <v>175</v>
      </c>
      <c r="AU360" s="251" t="s">
        <v>82</v>
      </c>
      <c r="AV360" s="13" t="s">
        <v>82</v>
      </c>
      <c r="AW360" s="13" t="s">
        <v>33</v>
      </c>
      <c r="AX360" s="13" t="s">
        <v>72</v>
      </c>
      <c r="AY360" s="251" t="s">
        <v>114</v>
      </c>
    </row>
    <row r="361" s="13" customFormat="1">
      <c r="A361" s="13"/>
      <c r="B361" s="241"/>
      <c r="C361" s="242"/>
      <c r="D361" s="237" t="s">
        <v>175</v>
      </c>
      <c r="E361" s="243" t="s">
        <v>19</v>
      </c>
      <c r="F361" s="244" t="s">
        <v>186</v>
      </c>
      <c r="G361" s="242"/>
      <c r="H361" s="245">
        <v>1.3500000000000001</v>
      </c>
      <c r="I361" s="246"/>
      <c r="J361" s="242"/>
      <c r="K361" s="242"/>
      <c r="L361" s="247"/>
      <c r="M361" s="248"/>
      <c r="N361" s="249"/>
      <c r="O361" s="249"/>
      <c r="P361" s="249"/>
      <c r="Q361" s="249"/>
      <c r="R361" s="249"/>
      <c r="S361" s="249"/>
      <c r="T361" s="25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1" t="s">
        <v>175</v>
      </c>
      <c r="AU361" s="251" t="s">
        <v>82</v>
      </c>
      <c r="AV361" s="13" t="s">
        <v>82</v>
      </c>
      <c r="AW361" s="13" t="s">
        <v>33</v>
      </c>
      <c r="AX361" s="13" t="s">
        <v>72</v>
      </c>
      <c r="AY361" s="251" t="s">
        <v>114</v>
      </c>
    </row>
    <row r="362" s="13" customFormat="1">
      <c r="A362" s="13"/>
      <c r="B362" s="241"/>
      <c r="C362" s="242"/>
      <c r="D362" s="237" t="s">
        <v>175</v>
      </c>
      <c r="E362" s="243" t="s">
        <v>19</v>
      </c>
      <c r="F362" s="244" t="s">
        <v>187</v>
      </c>
      <c r="G362" s="242"/>
      <c r="H362" s="245">
        <v>4</v>
      </c>
      <c r="I362" s="246"/>
      <c r="J362" s="242"/>
      <c r="K362" s="242"/>
      <c r="L362" s="247"/>
      <c r="M362" s="248"/>
      <c r="N362" s="249"/>
      <c r="O362" s="249"/>
      <c r="P362" s="249"/>
      <c r="Q362" s="249"/>
      <c r="R362" s="249"/>
      <c r="S362" s="249"/>
      <c r="T362" s="25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1" t="s">
        <v>175</v>
      </c>
      <c r="AU362" s="251" t="s">
        <v>82</v>
      </c>
      <c r="AV362" s="13" t="s">
        <v>82</v>
      </c>
      <c r="AW362" s="13" t="s">
        <v>33</v>
      </c>
      <c r="AX362" s="13" t="s">
        <v>72</v>
      </c>
      <c r="AY362" s="251" t="s">
        <v>114</v>
      </c>
    </row>
    <row r="363" s="13" customFormat="1">
      <c r="A363" s="13"/>
      <c r="B363" s="241"/>
      <c r="C363" s="242"/>
      <c r="D363" s="237" t="s">
        <v>175</v>
      </c>
      <c r="E363" s="243" t="s">
        <v>19</v>
      </c>
      <c r="F363" s="244" t="s">
        <v>188</v>
      </c>
      <c r="G363" s="242"/>
      <c r="H363" s="245">
        <v>7.4000000000000004</v>
      </c>
      <c r="I363" s="246"/>
      <c r="J363" s="242"/>
      <c r="K363" s="242"/>
      <c r="L363" s="247"/>
      <c r="M363" s="248"/>
      <c r="N363" s="249"/>
      <c r="O363" s="249"/>
      <c r="P363" s="249"/>
      <c r="Q363" s="249"/>
      <c r="R363" s="249"/>
      <c r="S363" s="249"/>
      <c r="T363" s="25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1" t="s">
        <v>175</v>
      </c>
      <c r="AU363" s="251" t="s">
        <v>82</v>
      </c>
      <c r="AV363" s="13" t="s">
        <v>82</v>
      </c>
      <c r="AW363" s="13" t="s">
        <v>33</v>
      </c>
      <c r="AX363" s="13" t="s">
        <v>72</v>
      </c>
      <c r="AY363" s="251" t="s">
        <v>114</v>
      </c>
    </row>
    <row r="364" s="13" customFormat="1">
      <c r="A364" s="13"/>
      <c r="B364" s="241"/>
      <c r="C364" s="242"/>
      <c r="D364" s="237" t="s">
        <v>175</v>
      </c>
      <c r="E364" s="243" t="s">
        <v>19</v>
      </c>
      <c r="F364" s="244" t="s">
        <v>189</v>
      </c>
      <c r="G364" s="242"/>
      <c r="H364" s="245">
        <v>2.6000000000000001</v>
      </c>
      <c r="I364" s="246"/>
      <c r="J364" s="242"/>
      <c r="K364" s="242"/>
      <c r="L364" s="247"/>
      <c r="M364" s="248"/>
      <c r="N364" s="249"/>
      <c r="O364" s="249"/>
      <c r="P364" s="249"/>
      <c r="Q364" s="249"/>
      <c r="R364" s="249"/>
      <c r="S364" s="249"/>
      <c r="T364" s="250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1" t="s">
        <v>175</v>
      </c>
      <c r="AU364" s="251" t="s">
        <v>82</v>
      </c>
      <c r="AV364" s="13" t="s">
        <v>82</v>
      </c>
      <c r="AW364" s="13" t="s">
        <v>33</v>
      </c>
      <c r="AX364" s="13" t="s">
        <v>72</v>
      </c>
      <c r="AY364" s="251" t="s">
        <v>114</v>
      </c>
    </row>
    <row r="365" s="13" customFormat="1">
      <c r="A365" s="13"/>
      <c r="B365" s="241"/>
      <c r="C365" s="242"/>
      <c r="D365" s="237" t="s">
        <v>175</v>
      </c>
      <c r="E365" s="243" t="s">
        <v>19</v>
      </c>
      <c r="F365" s="244" t="s">
        <v>190</v>
      </c>
      <c r="G365" s="242"/>
      <c r="H365" s="245">
        <v>1.2</v>
      </c>
      <c r="I365" s="246"/>
      <c r="J365" s="242"/>
      <c r="K365" s="242"/>
      <c r="L365" s="247"/>
      <c r="M365" s="248"/>
      <c r="N365" s="249"/>
      <c r="O365" s="249"/>
      <c r="P365" s="249"/>
      <c r="Q365" s="249"/>
      <c r="R365" s="249"/>
      <c r="S365" s="249"/>
      <c r="T365" s="25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1" t="s">
        <v>175</v>
      </c>
      <c r="AU365" s="251" t="s">
        <v>82</v>
      </c>
      <c r="AV365" s="13" t="s">
        <v>82</v>
      </c>
      <c r="AW365" s="13" t="s">
        <v>33</v>
      </c>
      <c r="AX365" s="13" t="s">
        <v>72</v>
      </c>
      <c r="AY365" s="251" t="s">
        <v>114</v>
      </c>
    </row>
    <row r="366" s="15" customFormat="1">
      <c r="A366" s="15"/>
      <c r="B366" s="263"/>
      <c r="C366" s="264"/>
      <c r="D366" s="237" t="s">
        <v>175</v>
      </c>
      <c r="E366" s="265" t="s">
        <v>19</v>
      </c>
      <c r="F366" s="266" t="s">
        <v>191</v>
      </c>
      <c r="G366" s="264"/>
      <c r="H366" s="267">
        <v>20.750000000000004</v>
      </c>
      <c r="I366" s="268"/>
      <c r="J366" s="264"/>
      <c r="K366" s="264"/>
      <c r="L366" s="269"/>
      <c r="M366" s="270"/>
      <c r="N366" s="271"/>
      <c r="O366" s="271"/>
      <c r="P366" s="271"/>
      <c r="Q366" s="271"/>
      <c r="R366" s="271"/>
      <c r="S366" s="271"/>
      <c r="T366" s="272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73" t="s">
        <v>175</v>
      </c>
      <c r="AU366" s="273" t="s">
        <v>82</v>
      </c>
      <c r="AV366" s="15" t="s">
        <v>127</v>
      </c>
      <c r="AW366" s="15" t="s">
        <v>33</v>
      </c>
      <c r="AX366" s="15" t="s">
        <v>72</v>
      </c>
      <c r="AY366" s="273" t="s">
        <v>114</v>
      </c>
    </row>
    <row r="367" s="14" customFormat="1">
      <c r="A367" s="14"/>
      <c r="B367" s="252"/>
      <c r="C367" s="253"/>
      <c r="D367" s="237" t="s">
        <v>175</v>
      </c>
      <c r="E367" s="254" t="s">
        <v>19</v>
      </c>
      <c r="F367" s="255" t="s">
        <v>180</v>
      </c>
      <c r="G367" s="253"/>
      <c r="H367" s="256">
        <v>20.750000000000004</v>
      </c>
      <c r="I367" s="257"/>
      <c r="J367" s="253"/>
      <c r="K367" s="253"/>
      <c r="L367" s="258"/>
      <c r="M367" s="259"/>
      <c r="N367" s="260"/>
      <c r="O367" s="260"/>
      <c r="P367" s="260"/>
      <c r="Q367" s="260"/>
      <c r="R367" s="260"/>
      <c r="S367" s="260"/>
      <c r="T367" s="261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2" t="s">
        <v>175</v>
      </c>
      <c r="AU367" s="262" t="s">
        <v>82</v>
      </c>
      <c r="AV367" s="14" t="s">
        <v>131</v>
      </c>
      <c r="AW367" s="14" t="s">
        <v>33</v>
      </c>
      <c r="AX367" s="14" t="s">
        <v>80</v>
      </c>
      <c r="AY367" s="262" t="s">
        <v>114</v>
      </c>
    </row>
    <row r="368" s="2" customFormat="1" ht="33" customHeight="1">
      <c r="A368" s="39"/>
      <c r="B368" s="40"/>
      <c r="C368" s="219" t="s">
        <v>459</v>
      </c>
      <c r="D368" s="219" t="s">
        <v>117</v>
      </c>
      <c r="E368" s="220" t="s">
        <v>460</v>
      </c>
      <c r="F368" s="221" t="s">
        <v>461</v>
      </c>
      <c r="G368" s="222" t="s">
        <v>170</v>
      </c>
      <c r="H368" s="223">
        <v>721.79999999999995</v>
      </c>
      <c r="I368" s="224"/>
      <c r="J368" s="225">
        <f>ROUND(I368*H368,2)</f>
        <v>0</v>
      </c>
      <c r="K368" s="221" t="s">
        <v>171</v>
      </c>
      <c r="L368" s="45"/>
      <c r="M368" s="226" t="s">
        <v>19</v>
      </c>
      <c r="N368" s="227" t="s">
        <v>43</v>
      </c>
      <c r="O368" s="85"/>
      <c r="P368" s="228">
        <f>O368*H368</f>
        <v>0</v>
      </c>
      <c r="Q368" s="228">
        <v>0.084250000000000005</v>
      </c>
      <c r="R368" s="228">
        <f>Q368*H368</f>
        <v>60.81165</v>
      </c>
      <c r="S368" s="228">
        <v>0</v>
      </c>
      <c r="T368" s="229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0" t="s">
        <v>131</v>
      </c>
      <c r="AT368" s="230" t="s">
        <v>117</v>
      </c>
      <c r="AU368" s="230" t="s">
        <v>82</v>
      </c>
      <c r="AY368" s="18" t="s">
        <v>114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8" t="s">
        <v>80</v>
      </c>
      <c r="BK368" s="231">
        <f>ROUND(I368*H368,2)</f>
        <v>0</v>
      </c>
      <c r="BL368" s="18" t="s">
        <v>131</v>
      </c>
      <c r="BM368" s="230" t="s">
        <v>462</v>
      </c>
    </row>
    <row r="369" s="2" customFormat="1">
      <c r="A369" s="39"/>
      <c r="B369" s="40"/>
      <c r="C369" s="41"/>
      <c r="D369" s="237" t="s">
        <v>173</v>
      </c>
      <c r="E369" s="41"/>
      <c r="F369" s="238" t="s">
        <v>463</v>
      </c>
      <c r="G369" s="41"/>
      <c r="H369" s="41"/>
      <c r="I369" s="137"/>
      <c r="J369" s="41"/>
      <c r="K369" s="41"/>
      <c r="L369" s="45"/>
      <c r="M369" s="239"/>
      <c r="N369" s="240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173</v>
      </c>
      <c r="AU369" s="18" t="s">
        <v>82</v>
      </c>
    </row>
    <row r="370" s="13" customFormat="1">
      <c r="A370" s="13"/>
      <c r="B370" s="241"/>
      <c r="C370" s="242"/>
      <c r="D370" s="237" t="s">
        <v>175</v>
      </c>
      <c r="E370" s="243" t="s">
        <v>19</v>
      </c>
      <c r="F370" s="244" t="s">
        <v>410</v>
      </c>
      <c r="G370" s="242"/>
      <c r="H370" s="245">
        <v>2.2000000000000002</v>
      </c>
      <c r="I370" s="246"/>
      <c r="J370" s="242"/>
      <c r="K370" s="242"/>
      <c r="L370" s="247"/>
      <c r="M370" s="248"/>
      <c r="N370" s="249"/>
      <c r="O370" s="249"/>
      <c r="P370" s="249"/>
      <c r="Q370" s="249"/>
      <c r="R370" s="249"/>
      <c r="S370" s="249"/>
      <c r="T370" s="25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1" t="s">
        <v>175</v>
      </c>
      <c r="AU370" s="251" t="s">
        <v>82</v>
      </c>
      <c r="AV370" s="13" t="s">
        <v>82</v>
      </c>
      <c r="AW370" s="13" t="s">
        <v>33</v>
      </c>
      <c r="AX370" s="13" t="s">
        <v>72</v>
      </c>
      <c r="AY370" s="251" t="s">
        <v>114</v>
      </c>
    </row>
    <row r="371" s="13" customFormat="1">
      <c r="A371" s="13"/>
      <c r="B371" s="241"/>
      <c r="C371" s="242"/>
      <c r="D371" s="237" t="s">
        <v>175</v>
      </c>
      <c r="E371" s="243" t="s">
        <v>19</v>
      </c>
      <c r="F371" s="244" t="s">
        <v>411</v>
      </c>
      <c r="G371" s="242"/>
      <c r="H371" s="245">
        <v>2.2000000000000002</v>
      </c>
      <c r="I371" s="246"/>
      <c r="J371" s="242"/>
      <c r="K371" s="242"/>
      <c r="L371" s="247"/>
      <c r="M371" s="248"/>
      <c r="N371" s="249"/>
      <c r="O371" s="249"/>
      <c r="P371" s="249"/>
      <c r="Q371" s="249"/>
      <c r="R371" s="249"/>
      <c r="S371" s="249"/>
      <c r="T371" s="25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1" t="s">
        <v>175</v>
      </c>
      <c r="AU371" s="251" t="s">
        <v>82</v>
      </c>
      <c r="AV371" s="13" t="s">
        <v>82</v>
      </c>
      <c r="AW371" s="13" t="s">
        <v>33</v>
      </c>
      <c r="AX371" s="13" t="s">
        <v>72</v>
      </c>
      <c r="AY371" s="251" t="s">
        <v>114</v>
      </c>
    </row>
    <row r="372" s="13" customFormat="1">
      <c r="A372" s="13"/>
      <c r="B372" s="241"/>
      <c r="C372" s="242"/>
      <c r="D372" s="237" t="s">
        <v>175</v>
      </c>
      <c r="E372" s="243" t="s">
        <v>19</v>
      </c>
      <c r="F372" s="244" t="s">
        <v>412</v>
      </c>
      <c r="G372" s="242"/>
      <c r="H372" s="245">
        <v>2.4500000000000002</v>
      </c>
      <c r="I372" s="246"/>
      <c r="J372" s="242"/>
      <c r="K372" s="242"/>
      <c r="L372" s="247"/>
      <c r="M372" s="248"/>
      <c r="N372" s="249"/>
      <c r="O372" s="249"/>
      <c r="P372" s="249"/>
      <c r="Q372" s="249"/>
      <c r="R372" s="249"/>
      <c r="S372" s="249"/>
      <c r="T372" s="25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1" t="s">
        <v>175</v>
      </c>
      <c r="AU372" s="251" t="s">
        <v>82</v>
      </c>
      <c r="AV372" s="13" t="s">
        <v>82</v>
      </c>
      <c r="AW372" s="13" t="s">
        <v>33</v>
      </c>
      <c r="AX372" s="13" t="s">
        <v>72</v>
      </c>
      <c r="AY372" s="251" t="s">
        <v>114</v>
      </c>
    </row>
    <row r="373" s="13" customFormat="1">
      <c r="A373" s="13"/>
      <c r="B373" s="241"/>
      <c r="C373" s="242"/>
      <c r="D373" s="237" t="s">
        <v>175</v>
      </c>
      <c r="E373" s="243" t="s">
        <v>19</v>
      </c>
      <c r="F373" s="244" t="s">
        <v>413</v>
      </c>
      <c r="G373" s="242"/>
      <c r="H373" s="245">
        <v>2.2000000000000002</v>
      </c>
      <c r="I373" s="246"/>
      <c r="J373" s="242"/>
      <c r="K373" s="242"/>
      <c r="L373" s="247"/>
      <c r="M373" s="248"/>
      <c r="N373" s="249"/>
      <c r="O373" s="249"/>
      <c r="P373" s="249"/>
      <c r="Q373" s="249"/>
      <c r="R373" s="249"/>
      <c r="S373" s="249"/>
      <c r="T373" s="25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1" t="s">
        <v>175</v>
      </c>
      <c r="AU373" s="251" t="s">
        <v>82</v>
      </c>
      <c r="AV373" s="13" t="s">
        <v>82</v>
      </c>
      <c r="AW373" s="13" t="s">
        <v>33</v>
      </c>
      <c r="AX373" s="13" t="s">
        <v>72</v>
      </c>
      <c r="AY373" s="251" t="s">
        <v>114</v>
      </c>
    </row>
    <row r="374" s="13" customFormat="1">
      <c r="A374" s="13"/>
      <c r="B374" s="241"/>
      <c r="C374" s="242"/>
      <c r="D374" s="237" t="s">
        <v>175</v>
      </c>
      <c r="E374" s="243" t="s">
        <v>19</v>
      </c>
      <c r="F374" s="244" t="s">
        <v>414</v>
      </c>
      <c r="G374" s="242"/>
      <c r="H374" s="245">
        <v>4.7000000000000002</v>
      </c>
      <c r="I374" s="246"/>
      <c r="J374" s="242"/>
      <c r="K374" s="242"/>
      <c r="L374" s="247"/>
      <c r="M374" s="248"/>
      <c r="N374" s="249"/>
      <c r="O374" s="249"/>
      <c r="P374" s="249"/>
      <c r="Q374" s="249"/>
      <c r="R374" s="249"/>
      <c r="S374" s="249"/>
      <c r="T374" s="250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1" t="s">
        <v>175</v>
      </c>
      <c r="AU374" s="251" t="s">
        <v>82</v>
      </c>
      <c r="AV374" s="13" t="s">
        <v>82</v>
      </c>
      <c r="AW374" s="13" t="s">
        <v>33</v>
      </c>
      <c r="AX374" s="13" t="s">
        <v>72</v>
      </c>
      <c r="AY374" s="251" t="s">
        <v>114</v>
      </c>
    </row>
    <row r="375" s="13" customFormat="1">
      <c r="A375" s="13"/>
      <c r="B375" s="241"/>
      <c r="C375" s="242"/>
      <c r="D375" s="237" t="s">
        <v>175</v>
      </c>
      <c r="E375" s="243" t="s">
        <v>19</v>
      </c>
      <c r="F375" s="244" t="s">
        <v>415</v>
      </c>
      <c r="G375" s="242"/>
      <c r="H375" s="245">
        <v>2.6000000000000001</v>
      </c>
      <c r="I375" s="246"/>
      <c r="J375" s="242"/>
      <c r="K375" s="242"/>
      <c r="L375" s="247"/>
      <c r="M375" s="248"/>
      <c r="N375" s="249"/>
      <c r="O375" s="249"/>
      <c r="P375" s="249"/>
      <c r="Q375" s="249"/>
      <c r="R375" s="249"/>
      <c r="S375" s="249"/>
      <c r="T375" s="250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1" t="s">
        <v>175</v>
      </c>
      <c r="AU375" s="251" t="s">
        <v>82</v>
      </c>
      <c r="AV375" s="13" t="s">
        <v>82</v>
      </c>
      <c r="AW375" s="13" t="s">
        <v>33</v>
      </c>
      <c r="AX375" s="13" t="s">
        <v>72</v>
      </c>
      <c r="AY375" s="251" t="s">
        <v>114</v>
      </c>
    </row>
    <row r="376" s="13" customFormat="1">
      <c r="A376" s="13"/>
      <c r="B376" s="241"/>
      <c r="C376" s="242"/>
      <c r="D376" s="237" t="s">
        <v>175</v>
      </c>
      <c r="E376" s="243" t="s">
        <v>19</v>
      </c>
      <c r="F376" s="244" t="s">
        <v>416</v>
      </c>
      <c r="G376" s="242"/>
      <c r="H376" s="245">
        <v>1.3</v>
      </c>
      <c r="I376" s="246"/>
      <c r="J376" s="242"/>
      <c r="K376" s="242"/>
      <c r="L376" s="247"/>
      <c r="M376" s="248"/>
      <c r="N376" s="249"/>
      <c r="O376" s="249"/>
      <c r="P376" s="249"/>
      <c r="Q376" s="249"/>
      <c r="R376" s="249"/>
      <c r="S376" s="249"/>
      <c r="T376" s="25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1" t="s">
        <v>175</v>
      </c>
      <c r="AU376" s="251" t="s">
        <v>82</v>
      </c>
      <c r="AV376" s="13" t="s">
        <v>82</v>
      </c>
      <c r="AW376" s="13" t="s">
        <v>33</v>
      </c>
      <c r="AX376" s="13" t="s">
        <v>72</v>
      </c>
      <c r="AY376" s="251" t="s">
        <v>114</v>
      </c>
    </row>
    <row r="377" s="15" customFormat="1">
      <c r="A377" s="15"/>
      <c r="B377" s="263"/>
      <c r="C377" s="264"/>
      <c r="D377" s="237" t="s">
        <v>175</v>
      </c>
      <c r="E377" s="265" t="s">
        <v>19</v>
      </c>
      <c r="F377" s="266" t="s">
        <v>417</v>
      </c>
      <c r="G377" s="264"/>
      <c r="H377" s="267">
        <v>17.650000000000002</v>
      </c>
      <c r="I377" s="268"/>
      <c r="J377" s="264"/>
      <c r="K377" s="264"/>
      <c r="L377" s="269"/>
      <c r="M377" s="270"/>
      <c r="N377" s="271"/>
      <c r="O377" s="271"/>
      <c r="P377" s="271"/>
      <c r="Q377" s="271"/>
      <c r="R377" s="271"/>
      <c r="S377" s="271"/>
      <c r="T377" s="272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73" t="s">
        <v>175</v>
      </c>
      <c r="AU377" s="273" t="s">
        <v>82</v>
      </c>
      <c r="AV377" s="15" t="s">
        <v>127</v>
      </c>
      <c r="AW377" s="15" t="s">
        <v>33</v>
      </c>
      <c r="AX377" s="15" t="s">
        <v>72</v>
      </c>
      <c r="AY377" s="273" t="s">
        <v>114</v>
      </c>
    </row>
    <row r="378" s="13" customFormat="1">
      <c r="A378" s="13"/>
      <c r="B378" s="241"/>
      <c r="C378" s="242"/>
      <c r="D378" s="237" t="s">
        <v>175</v>
      </c>
      <c r="E378" s="243" t="s">
        <v>19</v>
      </c>
      <c r="F378" s="244" t="s">
        <v>418</v>
      </c>
      <c r="G378" s="242"/>
      <c r="H378" s="245">
        <v>70.299999999999997</v>
      </c>
      <c r="I378" s="246"/>
      <c r="J378" s="242"/>
      <c r="K378" s="242"/>
      <c r="L378" s="247"/>
      <c r="M378" s="248"/>
      <c r="N378" s="249"/>
      <c r="O378" s="249"/>
      <c r="P378" s="249"/>
      <c r="Q378" s="249"/>
      <c r="R378" s="249"/>
      <c r="S378" s="249"/>
      <c r="T378" s="250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1" t="s">
        <v>175</v>
      </c>
      <c r="AU378" s="251" t="s">
        <v>82</v>
      </c>
      <c r="AV378" s="13" t="s">
        <v>82</v>
      </c>
      <c r="AW378" s="13" t="s">
        <v>33</v>
      </c>
      <c r="AX378" s="13" t="s">
        <v>72</v>
      </c>
      <c r="AY378" s="251" t="s">
        <v>114</v>
      </c>
    </row>
    <row r="379" s="13" customFormat="1">
      <c r="A379" s="13"/>
      <c r="B379" s="241"/>
      <c r="C379" s="242"/>
      <c r="D379" s="237" t="s">
        <v>175</v>
      </c>
      <c r="E379" s="243" t="s">
        <v>19</v>
      </c>
      <c r="F379" s="244" t="s">
        <v>419</v>
      </c>
      <c r="G379" s="242"/>
      <c r="H379" s="245">
        <v>104.5</v>
      </c>
      <c r="I379" s="246"/>
      <c r="J379" s="242"/>
      <c r="K379" s="242"/>
      <c r="L379" s="247"/>
      <c r="M379" s="248"/>
      <c r="N379" s="249"/>
      <c r="O379" s="249"/>
      <c r="P379" s="249"/>
      <c r="Q379" s="249"/>
      <c r="R379" s="249"/>
      <c r="S379" s="249"/>
      <c r="T379" s="250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1" t="s">
        <v>175</v>
      </c>
      <c r="AU379" s="251" t="s">
        <v>82</v>
      </c>
      <c r="AV379" s="13" t="s">
        <v>82</v>
      </c>
      <c r="AW379" s="13" t="s">
        <v>33</v>
      </c>
      <c r="AX379" s="13" t="s">
        <v>72</v>
      </c>
      <c r="AY379" s="251" t="s">
        <v>114</v>
      </c>
    </row>
    <row r="380" s="13" customFormat="1">
      <c r="A380" s="13"/>
      <c r="B380" s="241"/>
      <c r="C380" s="242"/>
      <c r="D380" s="237" t="s">
        <v>175</v>
      </c>
      <c r="E380" s="243" t="s">
        <v>19</v>
      </c>
      <c r="F380" s="244" t="s">
        <v>420</v>
      </c>
      <c r="G380" s="242"/>
      <c r="H380" s="245">
        <v>111.7</v>
      </c>
      <c r="I380" s="246"/>
      <c r="J380" s="242"/>
      <c r="K380" s="242"/>
      <c r="L380" s="247"/>
      <c r="M380" s="248"/>
      <c r="N380" s="249"/>
      <c r="O380" s="249"/>
      <c r="P380" s="249"/>
      <c r="Q380" s="249"/>
      <c r="R380" s="249"/>
      <c r="S380" s="249"/>
      <c r="T380" s="250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1" t="s">
        <v>175</v>
      </c>
      <c r="AU380" s="251" t="s">
        <v>82</v>
      </c>
      <c r="AV380" s="13" t="s">
        <v>82</v>
      </c>
      <c r="AW380" s="13" t="s">
        <v>33</v>
      </c>
      <c r="AX380" s="13" t="s">
        <v>72</v>
      </c>
      <c r="AY380" s="251" t="s">
        <v>114</v>
      </c>
    </row>
    <row r="381" s="13" customFormat="1">
      <c r="A381" s="13"/>
      <c r="B381" s="241"/>
      <c r="C381" s="242"/>
      <c r="D381" s="237" t="s">
        <v>175</v>
      </c>
      <c r="E381" s="243" t="s">
        <v>19</v>
      </c>
      <c r="F381" s="244" t="s">
        <v>421</v>
      </c>
      <c r="G381" s="242"/>
      <c r="H381" s="245">
        <v>183.25</v>
      </c>
      <c r="I381" s="246"/>
      <c r="J381" s="242"/>
      <c r="K381" s="242"/>
      <c r="L381" s="247"/>
      <c r="M381" s="248"/>
      <c r="N381" s="249"/>
      <c r="O381" s="249"/>
      <c r="P381" s="249"/>
      <c r="Q381" s="249"/>
      <c r="R381" s="249"/>
      <c r="S381" s="249"/>
      <c r="T381" s="250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1" t="s">
        <v>175</v>
      </c>
      <c r="AU381" s="251" t="s">
        <v>82</v>
      </c>
      <c r="AV381" s="13" t="s">
        <v>82</v>
      </c>
      <c r="AW381" s="13" t="s">
        <v>33</v>
      </c>
      <c r="AX381" s="13" t="s">
        <v>72</v>
      </c>
      <c r="AY381" s="251" t="s">
        <v>114</v>
      </c>
    </row>
    <row r="382" s="13" customFormat="1">
      <c r="A382" s="13"/>
      <c r="B382" s="241"/>
      <c r="C382" s="242"/>
      <c r="D382" s="237" t="s">
        <v>175</v>
      </c>
      <c r="E382" s="243" t="s">
        <v>19</v>
      </c>
      <c r="F382" s="244" t="s">
        <v>422</v>
      </c>
      <c r="G382" s="242"/>
      <c r="H382" s="245">
        <v>101.34999999999999</v>
      </c>
      <c r="I382" s="246"/>
      <c r="J382" s="242"/>
      <c r="K382" s="242"/>
      <c r="L382" s="247"/>
      <c r="M382" s="248"/>
      <c r="N382" s="249"/>
      <c r="O382" s="249"/>
      <c r="P382" s="249"/>
      <c r="Q382" s="249"/>
      <c r="R382" s="249"/>
      <c r="S382" s="249"/>
      <c r="T382" s="25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1" t="s">
        <v>175</v>
      </c>
      <c r="AU382" s="251" t="s">
        <v>82</v>
      </c>
      <c r="AV382" s="13" t="s">
        <v>82</v>
      </c>
      <c r="AW382" s="13" t="s">
        <v>33</v>
      </c>
      <c r="AX382" s="13" t="s">
        <v>72</v>
      </c>
      <c r="AY382" s="251" t="s">
        <v>114</v>
      </c>
    </row>
    <row r="383" s="13" customFormat="1">
      <c r="A383" s="13"/>
      <c r="B383" s="241"/>
      <c r="C383" s="242"/>
      <c r="D383" s="237" t="s">
        <v>175</v>
      </c>
      <c r="E383" s="243" t="s">
        <v>19</v>
      </c>
      <c r="F383" s="244" t="s">
        <v>423</v>
      </c>
      <c r="G383" s="242"/>
      <c r="H383" s="245">
        <v>116.84999999999999</v>
      </c>
      <c r="I383" s="246"/>
      <c r="J383" s="242"/>
      <c r="K383" s="242"/>
      <c r="L383" s="247"/>
      <c r="M383" s="248"/>
      <c r="N383" s="249"/>
      <c r="O383" s="249"/>
      <c r="P383" s="249"/>
      <c r="Q383" s="249"/>
      <c r="R383" s="249"/>
      <c r="S383" s="249"/>
      <c r="T383" s="250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1" t="s">
        <v>175</v>
      </c>
      <c r="AU383" s="251" t="s">
        <v>82</v>
      </c>
      <c r="AV383" s="13" t="s">
        <v>82</v>
      </c>
      <c r="AW383" s="13" t="s">
        <v>33</v>
      </c>
      <c r="AX383" s="13" t="s">
        <v>72</v>
      </c>
      <c r="AY383" s="251" t="s">
        <v>114</v>
      </c>
    </row>
    <row r="384" s="13" customFormat="1">
      <c r="A384" s="13"/>
      <c r="B384" s="241"/>
      <c r="C384" s="242"/>
      <c r="D384" s="237" t="s">
        <v>175</v>
      </c>
      <c r="E384" s="243" t="s">
        <v>19</v>
      </c>
      <c r="F384" s="244" t="s">
        <v>424</v>
      </c>
      <c r="G384" s="242"/>
      <c r="H384" s="245">
        <v>3.7000000000000002</v>
      </c>
      <c r="I384" s="246"/>
      <c r="J384" s="242"/>
      <c r="K384" s="242"/>
      <c r="L384" s="247"/>
      <c r="M384" s="248"/>
      <c r="N384" s="249"/>
      <c r="O384" s="249"/>
      <c r="P384" s="249"/>
      <c r="Q384" s="249"/>
      <c r="R384" s="249"/>
      <c r="S384" s="249"/>
      <c r="T384" s="250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1" t="s">
        <v>175</v>
      </c>
      <c r="AU384" s="251" t="s">
        <v>82</v>
      </c>
      <c r="AV384" s="13" t="s">
        <v>82</v>
      </c>
      <c r="AW384" s="13" t="s">
        <v>33</v>
      </c>
      <c r="AX384" s="13" t="s">
        <v>72</v>
      </c>
      <c r="AY384" s="251" t="s">
        <v>114</v>
      </c>
    </row>
    <row r="385" s="15" customFormat="1">
      <c r="A385" s="15"/>
      <c r="B385" s="263"/>
      <c r="C385" s="264"/>
      <c r="D385" s="237" t="s">
        <v>175</v>
      </c>
      <c r="E385" s="265" t="s">
        <v>19</v>
      </c>
      <c r="F385" s="266" t="s">
        <v>425</v>
      </c>
      <c r="G385" s="264"/>
      <c r="H385" s="267">
        <v>691.65000000000009</v>
      </c>
      <c r="I385" s="268"/>
      <c r="J385" s="264"/>
      <c r="K385" s="264"/>
      <c r="L385" s="269"/>
      <c r="M385" s="270"/>
      <c r="N385" s="271"/>
      <c r="O385" s="271"/>
      <c r="P385" s="271"/>
      <c r="Q385" s="271"/>
      <c r="R385" s="271"/>
      <c r="S385" s="271"/>
      <c r="T385" s="272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73" t="s">
        <v>175</v>
      </c>
      <c r="AU385" s="273" t="s">
        <v>82</v>
      </c>
      <c r="AV385" s="15" t="s">
        <v>127</v>
      </c>
      <c r="AW385" s="15" t="s">
        <v>33</v>
      </c>
      <c r="AX385" s="15" t="s">
        <v>72</v>
      </c>
      <c r="AY385" s="273" t="s">
        <v>114</v>
      </c>
    </row>
    <row r="386" s="13" customFormat="1">
      <c r="A386" s="13"/>
      <c r="B386" s="241"/>
      <c r="C386" s="242"/>
      <c r="D386" s="237" t="s">
        <v>175</v>
      </c>
      <c r="E386" s="243" t="s">
        <v>19</v>
      </c>
      <c r="F386" s="244" t="s">
        <v>176</v>
      </c>
      <c r="G386" s="242"/>
      <c r="H386" s="245">
        <v>12.5</v>
      </c>
      <c r="I386" s="246"/>
      <c r="J386" s="242"/>
      <c r="K386" s="242"/>
      <c r="L386" s="247"/>
      <c r="M386" s="248"/>
      <c r="N386" s="249"/>
      <c r="O386" s="249"/>
      <c r="P386" s="249"/>
      <c r="Q386" s="249"/>
      <c r="R386" s="249"/>
      <c r="S386" s="249"/>
      <c r="T386" s="25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1" t="s">
        <v>175</v>
      </c>
      <c r="AU386" s="251" t="s">
        <v>82</v>
      </c>
      <c r="AV386" s="13" t="s">
        <v>82</v>
      </c>
      <c r="AW386" s="13" t="s">
        <v>33</v>
      </c>
      <c r="AX386" s="13" t="s">
        <v>72</v>
      </c>
      <c r="AY386" s="251" t="s">
        <v>114</v>
      </c>
    </row>
    <row r="387" s="15" customFormat="1">
      <c r="A387" s="15"/>
      <c r="B387" s="263"/>
      <c r="C387" s="264"/>
      <c r="D387" s="237" t="s">
        <v>175</v>
      </c>
      <c r="E387" s="265" t="s">
        <v>19</v>
      </c>
      <c r="F387" s="266" t="s">
        <v>464</v>
      </c>
      <c r="G387" s="264"/>
      <c r="H387" s="267">
        <v>12.5</v>
      </c>
      <c r="I387" s="268"/>
      <c r="J387" s="264"/>
      <c r="K387" s="264"/>
      <c r="L387" s="269"/>
      <c r="M387" s="270"/>
      <c r="N387" s="271"/>
      <c r="O387" s="271"/>
      <c r="P387" s="271"/>
      <c r="Q387" s="271"/>
      <c r="R387" s="271"/>
      <c r="S387" s="271"/>
      <c r="T387" s="272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73" t="s">
        <v>175</v>
      </c>
      <c r="AU387" s="273" t="s">
        <v>82</v>
      </c>
      <c r="AV387" s="15" t="s">
        <v>127</v>
      </c>
      <c r="AW387" s="15" t="s">
        <v>33</v>
      </c>
      <c r="AX387" s="15" t="s">
        <v>72</v>
      </c>
      <c r="AY387" s="273" t="s">
        <v>114</v>
      </c>
    </row>
    <row r="388" s="14" customFormat="1">
      <c r="A388" s="14"/>
      <c r="B388" s="252"/>
      <c r="C388" s="253"/>
      <c r="D388" s="237" t="s">
        <v>175</v>
      </c>
      <c r="E388" s="254" t="s">
        <v>19</v>
      </c>
      <c r="F388" s="255" t="s">
        <v>180</v>
      </c>
      <c r="G388" s="253"/>
      <c r="H388" s="256">
        <v>721.80000000000007</v>
      </c>
      <c r="I388" s="257"/>
      <c r="J388" s="253"/>
      <c r="K388" s="253"/>
      <c r="L388" s="258"/>
      <c r="M388" s="259"/>
      <c r="N388" s="260"/>
      <c r="O388" s="260"/>
      <c r="P388" s="260"/>
      <c r="Q388" s="260"/>
      <c r="R388" s="260"/>
      <c r="S388" s="260"/>
      <c r="T388" s="261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2" t="s">
        <v>175</v>
      </c>
      <c r="AU388" s="262" t="s">
        <v>82</v>
      </c>
      <c r="AV388" s="14" t="s">
        <v>131</v>
      </c>
      <c r="AW388" s="14" t="s">
        <v>33</v>
      </c>
      <c r="AX388" s="14" t="s">
        <v>80</v>
      </c>
      <c r="AY388" s="262" t="s">
        <v>114</v>
      </c>
    </row>
    <row r="389" s="2" customFormat="1" ht="16.5" customHeight="1">
      <c r="A389" s="39"/>
      <c r="B389" s="40"/>
      <c r="C389" s="274" t="s">
        <v>465</v>
      </c>
      <c r="D389" s="274" t="s">
        <v>320</v>
      </c>
      <c r="E389" s="275" t="s">
        <v>466</v>
      </c>
      <c r="F389" s="276" t="s">
        <v>467</v>
      </c>
      <c r="G389" s="277" t="s">
        <v>170</v>
      </c>
      <c r="H389" s="278">
        <v>18.18</v>
      </c>
      <c r="I389" s="279"/>
      <c r="J389" s="280">
        <f>ROUND(I389*H389,2)</f>
        <v>0</v>
      </c>
      <c r="K389" s="276" t="s">
        <v>171</v>
      </c>
      <c r="L389" s="281"/>
      <c r="M389" s="282" t="s">
        <v>19</v>
      </c>
      <c r="N389" s="283" t="s">
        <v>43</v>
      </c>
      <c r="O389" s="85"/>
      <c r="P389" s="228">
        <f>O389*H389</f>
        <v>0</v>
      </c>
      <c r="Q389" s="228">
        <v>0.13100000000000001</v>
      </c>
      <c r="R389" s="228">
        <f>Q389*H389</f>
        <v>2.38158</v>
      </c>
      <c r="S389" s="228">
        <v>0</v>
      </c>
      <c r="T389" s="229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0" t="s">
        <v>151</v>
      </c>
      <c r="AT389" s="230" t="s">
        <v>320</v>
      </c>
      <c r="AU389" s="230" t="s">
        <v>82</v>
      </c>
      <c r="AY389" s="18" t="s">
        <v>114</v>
      </c>
      <c r="BE389" s="231">
        <f>IF(N389="základní",J389,0)</f>
        <v>0</v>
      </c>
      <c r="BF389" s="231">
        <f>IF(N389="snížená",J389,0)</f>
        <v>0</v>
      </c>
      <c r="BG389" s="231">
        <f>IF(N389="zákl. přenesená",J389,0)</f>
        <v>0</v>
      </c>
      <c r="BH389" s="231">
        <f>IF(N389="sníž. přenesená",J389,0)</f>
        <v>0</v>
      </c>
      <c r="BI389" s="231">
        <f>IF(N389="nulová",J389,0)</f>
        <v>0</v>
      </c>
      <c r="BJ389" s="18" t="s">
        <v>80</v>
      </c>
      <c r="BK389" s="231">
        <f>ROUND(I389*H389,2)</f>
        <v>0</v>
      </c>
      <c r="BL389" s="18" t="s">
        <v>131</v>
      </c>
      <c r="BM389" s="230" t="s">
        <v>468</v>
      </c>
    </row>
    <row r="390" s="13" customFormat="1">
      <c r="A390" s="13"/>
      <c r="B390" s="241"/>
      <c r="C390" s="242"/>
      <c r="D390" s="237" t="s">
        <v>175</v>
      </c>
      <c r="E390" s="243" t="s">
        <v>19</v>
      </c>
      <c r="F390" s="244" t="s">
        <v>410</v>
      </c>
      <c r="G390" s="242"/>
      <c r="H390" s="245">
        <v>2.2000000000000002</v>
      </c>
      <c r="I390" s="246"/>
      <c r="J390" s="242"/>
      <c r="K390" s="242"/>
      <c r="L390" s="247"/>
      <c r="M390" s="248"/>
      <c r="N390" s="249"/>
      <c r="O390" s="249"/>
      <c r="P390" s="249"/>
      <c r="Q390" s="249"/>
      <c r="R390" s="249"/>
      <c r="S390" s="249"/>
      <c r="T390" s="250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1" t="s">
        <v>175</v>
      </c>
      <c r="AU390" s="251" t="s">
        <v>82</v>
      </c>
      <c r="AV390" s="13" t="s">
        <v>82</v>
      </c>
      <c r="AW390" s="13" t="s">
        <v>33</v>
      </c>
      <c r="AX390" s="13" t="s">
        <v>72</v>
      </c>
      <c r="AY390" s="251" t="s">
        <v>114</v>
      </c>
    </row>
    <row r="391" s="13" customFormat="1">
      <c r="A391" s="13"/>
      <c r="B391" s="241"/>
      <c r="C391" s="242"/>
      <c r="D391" s="237" t="s">
        <v>175</v>
      </c>
      <c r="E391" s="243" t="s">
        <v>19</v>
      </c>
      <c r="F391" s="244" t="s">
        <v>411</v>
      </c>
      <c r="G391" s="242"/>
      <c r="H391" s="245">
        <v>2.2000000000000002</v>
      </c>
      <c r="I391" s="246"/>
      <c r="J391" s="242"/>
      <c r="K391" s="242"/>
      <c r="L391" s="247"/>
      <c r="M391" s="248"/>
      <c r="N391" s="249"/>
      <c r="O391" s="249"/>
      <c r="P391" s="249"/>
      <c r="Q391" s="249"/>
      <c r="R391" s="249"/>
      <c r="S391" s="249"/>
      <c r="T391" s="250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1" t="s">
        <v>175</v>
      </c>
      <c r="AU391" s="251" t="s">
        <v>82</v>
      </c>
      <c r="AV391" s="13" t="s">
        <v>82</v>
      </c>
      <c r="AW391" s="13" t="s">
        <v>33</v>
      </c>
      <c r="AX391" s="13" t="s">
        <v>72</v>
      </c>
      <c r="AY391" s="251" t="s">
        <v>114</v>
      </c>
    </row>
    <row r="392" s="13" customFormat="1">
      <c r="A392" s="13"/>
      <c r="B392" s="241"/>
      <c r="C392" s="242"/>
      <c r="D392" s="237" t="s">
        <v>175</v>
      </c>
      <c r="E392" s="243" t="s">
        <v>19</v>
      </c>
      <c r="F392" s="244" t="s">
        <v>412</v>
      </c>
      <c r="G392" s="242"/>
      <c r="H392" s="245">
        <v>2.4500000000000002</v>
      </c>
      <c r="I392" s="246"/>
      <c r="J392" s="242"/>
      <c r="K392" s="242"/>
      <c r="L392" s="247"/>
      <c r="M392" s="248"/>
      <c r="N392" s="249"/>
      <c r="O392" s="249"/>
      <c r="P392" s="249"/>
      <c r="Q392" s="249"/>
      <c r="R392" s="249"/>
      <c r="S392" s="249"/>
      <c r="T392" s="250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1" t="s">
        <v>175</v>
      </c>
      <c r="AU392" s="251" t="s">
        <v>82</v>
      </c>
      <c r="AV392" s="13" t="s">
        <v>82</v>
      </c>
      <c r="AW392" s="13" t="s">
        <v>33</v>
      </c>
      <c r="AX392" s="13" t="s">
        <v>72</v>
      </c>
      <c r="AY392" s="251" t="s">
        <v>114</v>
      </c>
    </row>
    <row r="393" s="13" customFormat="1">
      <c r="A393" s="13"/>
      <c r="B393" s="241"/>
      <c r="C393" s="242"/>
      <c r="D393" s="237" t="s">
        <v>175</v>
      </c>
      <c r="E393" s="243" t="s">
        <v>19</v>
      </c>
      <c r="F393" s="244" t="s">
        <v>413</v>
      </c>
      <c r="G393" s="242"/>
      <c r="H393" s="245">
        <v>2.2000000000000002</v>
      </c>
      <c r="I393" s="246"/>
      <c r="J393" s="242"/>
      <c r="K393" s="242"/>
      <c r="L393" s="247"/>
      <c r="M393" s="248"/>
      <c r="N393" s="249"/>
      <c r="O393" s="249"/>
      <c r="P393" s="249"/>
      <c r="Q393" s="249"/>
      <c r="R393" s="249"/>
      <c r="S393" s="249"/>
      <c r="T393" s="25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1" t="s">
        <v>175</v>
      </c>
      <c r="AU393" s="251" t="s">
        <v>82</v>
      </c>
      <c r="AV393" s="13" t="s">
        <v>82</v>
      </c>
      <c r="AW393" s="13" t="s">
        <v>33</v>
      </c>
      <c r="AX393" s="13" t="s">
        <v>72</v>
      </c>
      <c r="AY393" s="251" t="s">
        <v>114</v>
      </c>
    </row>
    <row r="394" s="13" customFormat="1">
      <c r="A394" s="13"/>
      <c r="B394" s="241"/>
      <c r="C394" s="242"/>
      <c r="D394" s="237" t="s">
        <v>175</v>
      </c>
      <c r="E394" s="243" t="s">
        <v>19</v>
      </c>
      <c r="F394" s="244" t="s">
        <v>414</v>
      </c>
      <c r="G394" s="242"/>
      <c r="H394" s="245">
        <v>4.7000000000000002</v>
      </c>
      <c r="I394" s="246"/>
      <c r="J394" s="242"/>
      <c r="K394" s="242"/>
      <c r="L394" s="247"/>
      <c r="M394" s="248"/>
      <c r="N394" s="249"/>
      <c r="O394" s="249"/>
      <c r="P394" s="249"/>
      <c r="Q394" s="249"/>
      <c r="R394" s="249"/>
      <c r="S394" s="249"/>
      <c r="T394" s="25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1" t="s">
        <v>175</v>
      </c>
      <c r="AU394" s="251" t="s">
        <v>82</v>
      </c>
      <c r="AV394" s="13" t="s">
        <v>82</v>
      </c>
      <c r="AW394" s="13" t="s">
        <v>33</v>
      </c>
      <c r="AX394" s="13" t="s">
        <v>72</v>
      </c>
      <c r="AY394" s="251" t="s">
        <v>114</v>
      </c>
    </row>
    <row r="395" s="13" customFormat="1">
      <c r="A395" s="13"/>
      <c r="B395" s="241"/>
      <c r="C395" s="242"/>
      <c r="D395" s="237" t="s">
        <v>175</v>
      </c>
      <c r="E395" s="243" t="s">
        <v>19</v>
      </c>
      <c r="F395" s="244" t="s">
        <v>415</v>
      </c>
      <c r="G395" s="242"/>
      <c r="H395" s="245">
        <v>2.6000000000000001</v>
      </c>
      <c r="I395" s="246"/>
      <c r="J395" s="242"/>
      <c r="K395" s="242"/>
      <c r="L395" s="247"/>
      <c r="M395" s="248"/>
      <c r="N395" s="249"/>
      <c r="O395" s="249"/>
      <c r="P395" s="249"/>
      <c r="Q395" s="249"/>
      <c r="R395" s="249"/>
      <c r="S395" s="249"/>
      <c r="T395" s="250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1" t="s">
        <v>175</v>
      </c>
      <c r="AU395" s="251" t="s">
        <v>82</v>
      </c>
      <c r="AV395" s="13" t="s">
        <v>82</v>
      </c>
      <c r="AW395" s="13" t="s">
        <v>33</v>
      </c>
      <c r="AX395" s="13" t="s">
        <v>72</v>
      </c>
      <c r="AY395" s="251" t="s">
        <v>114</v>
      </c>
    </row>
    <row r="396" s="13" customFormat="1">
      <c r="A396" s="13"/>
      <c r="B396" s="241"/>
      <c r="C396" s="242"/>
      <c r="D396" s="237" t="s">
        <v>175</v>
      </c>
      <c r="E396" s="243" t="s">
        <v>19</v>
      </c>
      <c r="F396" s="244" t="s">
        <v>416</v>
      </c>
      <c r="G396" s="242"/>
      <c r="H396" s="245">
        <v>1.3</v>
      </c>
      <c r="I396" s="246"/>
      <c r="J396" s="242"/>
      <c r="K396" s="242"/>
      <c r="L396" s="247"/>
      <c r="M396" s="248"/>
      <c r="N396" s="249"/>
      <c r="O396" s="249"/>
      <c r="P396" s="249"/>
      <c r="Q396" s="249"/>
      <c r="R396" s="249"/>
      <c r="S396" s="249"/>
      <c r="T396" s="250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1" t="s">
        <v>175</v>
      </c>
      <c r="AU396" s="251" t="s">
        <v>82</v>
      </c>
      <c r="AV396" s="13" t="s">
        <v>82</v>
      </c>
      <c r="AW396" s="13" t="s">
        <v>33</v>
      </c>
      <c r="AX396" s="13" t="s">
        <v>72</v>
      </c>
      <c r="AY396" s="251" t="s">
        <v>114</v>
      </c>
    </row>
    <row r="397" s="15" customFormat="1">
      <c r="A397" s="15"/>
      <c r="B397" s="263"/>
      <c r="C397" s="264"/>
      <c r="D397" s="237" t="s">
        <v>175</v>
      </c>
      <c r="E397" s="265" t="s">
        <v>19</v>
      </c>
      <c r="F397" s="266" t="s">
        <v>417</v>
      </c>
      <c r="G397" s="264"/>
      <c r="H397" s="267">
        <v>17.650000000000002</v>
      </c>
      <c r="I397" s="268"/>
      <c r="J397" s="264"/>
      <c r="K397" s="264"/>
      <c r="L397" s="269"/>
      <c r="M397" s="270"/>
      <c r="N397" s="271"/>
      <c r="O397" s="271"/>
      <c r="P397" s="271"/>
      <c r="Q397" s="271"/>
      <c r="R397" s="271"/>
      <c r="S397" s="271"/>
      <c r="T397" s="272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73" t="s">
        <v>175</v>
      </c>
      <c r="AU397" s="273" t="s">
        <v>82</v>
      </c>
      <c r="AV397" s="15" t="s">
        <v>127</v>
      </c>
      <c r="AW397" s="15" t="s">
        <v>33</v>
      </c>
      <c r="AX397" s="15" t="s">
        <v>72</v>
      </c>
      <c r="AY397" s="273" t="s">
        <v>114</v>
      </c>
    </row>
    <row r="398" s="14" customFormat="1">
      <c r="A398" s="14"/>
      <c r="B398" s="252"/>
      <c r="C398" s="253"/>
      <c r="D398" s="237" t="s">
        <v>175</v>
      </c>
      <c r="E398" s="254" t="s">
        <v>19</v>
      </c>
      <c r="F398" s="255" t="s">
        <v>180</v>
      </c>
      <c r="G398" s="253"/>
      <c r="H398" s="256">
        <v>17.650000000000002</v>
      </c>
      <c r="I398" s="257"/>
      <c r="J398" s="253"/>
      <c r="K398" s="253"/>
      <c r="L398" s="258"/>
      <c r="M398" s="259"/>
      <c r="N398" s="260"/>
      <c r="O398" s="260"/>
      <c r="P398" s="260"/>
      <c r="Q398" s="260"/>
      <c r="R398" s="260"/>
      <c r="S398" s="260"/>
      <c r="T398" s="261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2" t="s">
        <v>175</v>
      </c>
      <c r="AU398" s="262" t="s">
        <v>82</v>
      </c>
      <c r="AV398" s="14" t="s">
        <v>131</v>
      </c>
      <c r="AW398" s="14" t="s">
        <v>33</v>
      </c>
      <c r="AX398" s="14" t="s">
        <v>80</v>
      </c>
      <c r="AY398" s="262" t="s">
        <v>114</v>
      </c>
    </row>
    <row r="399" s="13" customFormat="1">
      <c r="A399" s="13"/>
      <c r="B399" s="241"/>
      <c r="C399" s="242"/>
      <c r="D399" s="237" t="s">
        <v>175</v>
      </c>
      <c r="E399" s="242"/>
      <c r="F399" s="244" t="s">
        <v>469</v>
      </c>
      <c r="G399" s="242"/>
      <c r="H399" s="245">
        <v>18.18</v>
      </c>
      <c r="I399" s="246"/>
      <c r="J399" s="242"/>
      <c r="K399" s="242"/>
      <c r="L399" s="247"/>
      <c r="M399" s="248"/>
      <c r="N399" s="249"/>
      <c r="O399" s="249"/>
      <c r="P399" s="249"/>
      <c r="Q399" s="249"/>
      <c r="R399" s="249"/>
      <c r="S399" s="249"/>
      <c r="T399" s="25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1" t="s">
        <v>175</v>
      </c>
      <c r="AU399" s="251" t="s">
        <v>82</v>
      </c>
      <c r="AV399" s="13" t="s">
        <v>82</v>
      </c>
      <c r="AW399" s="13" t="s">
        <v>4</v>
      </c>
      <c r="AX399" s="13" t="s">
        <v>80</v>
      </c>
      <c r="AY399" s="251" t="s">
        <v>114</v>
      </c>
    </row>
    <row r="400" s="2" customFormat="1" ht="16.5" customHeight="1">
      <c r="A400" s="39"/>
      <c r="B400" s="40"/>
      <c r="C400" s="274" t="s">
        <v>470</v>
      </c>
      <c r="D400" s="274" t="s">
        <v>320</v>
      </c>
      <c r="E400" s="275" t="s">
        <v>471</v>
      </c>
      <c r="F400" s="276" t="s">
        <v>472</v>
      </c>
      <c r="G400" s="277" t="s">
        <v>170</v>
      </c>
      <c r="H400" s="278">
        <v>691.64999999999998</v>
      </c>
      <c r="I400" s="279"/>
      <c r="J400" s="280">
        <f>ROUND(I400*H400,2)</f>
        <v>0</v>
      </c>
      <c r="K400" s="276" t="s">
        <v>171</v>
      </c>
      <c r="L400" s="281"/>
      <c r="M400" s="282" t="s">
        <v>19</v>
      </c>
      <c r="N400" s="283" t="s">
        <v>43</v>
      </c>
      <c r="O400" s="85"/>
      <c r="P400" s="228">
        <f>O400*H400</f>
        <v>0</v>
      </c>
      <c r="Q400" s="228">
        <v>0.13100000000000001</v>
      </c>
      <c r="R400" s="228">
        <f>Q400*H400</f>
        <v>90.60615</v>
      </c>
      <c r="S400" s="228">
        <v>0</v>
      </c>
      <c r="T400" s="229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0" t="s">
        <v>151</v>
      </c>
      <c r="AT400" s="230" t="s">
        <v>320</v>
      </c>
      <c r="AU400" s="230" t="s">
        <v>82</v>
      </c>
      <c r="AY400" s="18" t="s">
        <v>114</v>
      </c>
      <c r="BE400" s="231">
        <f>IF(N400="základní",J400,0)</f>
        <v>0</v>
      </c>
      <c r="BF400" s="231">
        <f>IF(N400="snížená",J400,0)</f>
        <v>0</v>
      </c>
      <c r="BG400" s="231">
        <f>IF(N400="zákl. přenesená",J400,0)</f>
        <v>0</v>
      </c>
      <c r="BH400" s="231">
        <f>IF(N400="sníž. přenesená",J400,0)</f>
        <v>0</v>
      </c>
      <c r="BI400" s="231">
        <f>IF(N400="nulová",J400,0)</f>
        <v>0</v>
      </c>
      <c r="BJ400" s="18" t="s">
        <v>80</v>
      </c>
      <c r="BK400" s="231">
        <f>ROUND(I400*H400,2)</f>
        <v>0</v>
      </c>
      <c r="BL400" s="18" t="s">
        <v>131</v>
      </c>
      <c r="BM400" s="230" t="s">
        <v>473</v>
      </c>
    </row>
    <row r="401" s="13" customFormat="1">
      <c r="A401" s="13"/>
      <c r="B401" s="241"/>
      <c r="C401" s="242"/>
      <c r="D401" s="237" t="s">
        <v>175</v>
      </c>
      <c r="E401" s="243" t="s">
        <v>19</v>
      </c>
      <c r="F401" s="244" t="s">
        <v>418</v>
      </c>
      <c r="G401" s="242"/>
      <c r="H401" s="245">
        <v>70.299999999999997</v>
      </c>
      <c r="I401" s="246"/>
      <c r="J401" s="242"/>
      <c r="K401" s="242"/>
      <c r="L401" s="247"/>
      <c r="M401" s="248"/>
      <c r="N401" s="249"/>
      <c r="O401" s="249"/>
      <c r="P401" s="249"/>
      <c r="Q401" s="249"/>
      <c r="R401" s="249"/>
      <c r="S401" s="249"/>
      <c r="T401" s="250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1" t="s">
        <v>175</v>
      </c>
      <c r="AU401" s="251" t="s">
        <v>82</v>
      </c>
      <c r="AV401" s="13" t="s">
        <v>82</v>
      </c>
      <c r="AW401" s="13" t="s">
        <v>33</v>
      </c>
      <c r="AX401" s="13" t="s">
        <v>72</v>
      </c>
      <c r="AY401" s="251" t="s">
        <v>114</v>
      </c>
    </row>
    <row r="402" s="13" customFormat="1">
      <c r="A402" s="13"/>
      <c r="B402" s="241"/>
      <c r="C402" s="242"/>
      <c r="D402" s="237" t="s">
        <v>175</v>
      </c>
      <c r="E402" s="243" t="s">
        <v>19</v>
      </c>
      <c r="F402" s="244" t="s">
        <v>419</v>
      </c>
      <c r="G402" s="242"/>
      <c r="H402" s="245">
        <v>104.5</v>
      </c>
      <c r="I402" s="246"/>
      <c r="J402" s="242"/>
      <c r="K402" s="242"/>
      <c r="L402" s="247"/>
      <c r="M402" s="248"/>
      <c r="N402" s="249"/>
      <c r="O402" s="249"/>
      <c r="P402" s="249"/>
      <c r="Q402" s="249"/>
      <c r="R402" s="249"/>
      <c r="S402" s="249"/>
      <c r="T402" s="250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1" t="s">
        <v>175</v>
      </c>
      <c r="AU402" s="251" t="s">
        <v>82</v>
      </c>
      <c r="AV402" s="13" t="s">
        <v>82</v>
      </c>
      <c r="AW402" s="13" t="s">
        <v>33</v>
      </c>
      <c r="AX402" s="13" t="s">
        <v>72</v>
      </c>
      <c r="AY402" s="251" t="s">
        <v>114</v>
      </c>
    </row>
    <row r="403" s="13" customFormat="1">
      <c r="A403" s="13"/>
      <c r="B403" s="241"/>
      <c r="C403" s="242"/>
      <c r="D403" s="237" t="s">
        <v>175</v>
      </c>
      <c r="E403" s="243" t="s">
        <v>19</v>
      </c>
      <c r="F403" s="244" t="s">
        <v>420</v>
      </c>
      <c r="G403" s="242"/>
      <c r="H403" s="245">
        <v>111.7</v>
      </c>
      <c r="I403" s="246"/>
      <c r="J403" s="242"/>
      <c r="K403" s="242"/>
      <c r="L403" s="247"/>
      <c r="M403" s="248"/>
      <c r="N403" s="249"/>
      <c r="O403" s="249"/>
      <c r="P403" s="249"/>
      <c r="Q403" s="249"/>
      <c r="R403" s="249"/>
      <c r="S403" s="249"/>
      <c r="T403" s="250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1" t="s">
        <v>175</v>
      </c>
      <c r="AU403" s="251" t="s">
        <v>82</v>
      </c>
      <c r="AV403" s="13" t="s">
        <v>82</v>
      </c>
      <c r="AW403" s="13" t="s">
        <v>33</v>
      </c>
      <c r="AX403" s="13" t="s">
        <v>72</v>
      </c>
      <c r="AY403" s="251" t="s">
        <v>114</v>
      </c>
    </row>
    <row r="404" s="13" customFormat="1">
      <c r="A404" s="13"/>
      <c r="B404" s="241"/>
      <c r="C404" s="242"/>
      <c r="D404" s="237" t="s">
        <v>175</v>
      </c>
      <c r="E404" s="243" t="s">
        <v>19</v>
      </c>
      <c r="F404" s="244" t="s">
        <v>421</v>
      </c>
      <c r="G404" s="242"/>
      <c r="H404" s="245">
        <v>183.25</v>
      </c>
      <c r="I404" s="246"/>
      <c r="J404" s="242"/>
      <c r="K404" s="242"/>
      <c r="L404" s="247"/>
      <c r="M404" s="248"/>
      <c r="N404" s="249"/>
      <c r="O404" s="249"/>
      <c r="P404" s="249"/>
      <c r="Q404" s="249"/>
      <c r="R404" s="249"/>
      <c r="S404" s="249"/>
      <c r="T404" s="25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1" t="s">
        <v>175</v>
      </c>
      <c r="AU404" s="251" t="s">
        <v>82</v>
      </c>
      <c r="AV404" s="13" t="s">
        <v>82</v>
      </c>
      <c r="AW404" s="13" t="s">
        <v>33</v>
      </c>
      <c r="AX404" s="13" t="s">
        <v>72</v>
      </c>
      <c r="AY404" s="251" t="s">
        <v>114</v>
      </c>
    </row>
    <row r="405" s="13" customFormat="1">
      <c r="A405" s="13"/>
      <c r="B405" s="241"/>
      <c r="C405" s="242"/>
      <c r="D405" s="237" t="s">
        <v>175</v>
      </c>
      <c r="E405" s="243" t="s">
        <v>19</v>
      </c>
      <c r="F405" s="244" t="s">
        <v>422</v>
      </c>
      <c r="G405" s="242"/>
      <c r="H405" s="245">
        <v>101.34999999999999</v>
      </c>
      <c r="I405" s="246"/>
      <c r="J405" s="242"/>
      <c r="K405" s="242"/>
      <c r="L405" s="247"/>
      <c r="M405" s="248"/>
      <c r="N405" s="249"/>
      <c r="O405" s="249"/>
      <c r="P405" s="249"/>
      <c r="Q405" s="249"/>
      <c r="R405" s="249"/>
      <c r="S405" s="249"/>
      <c r="T405" s="250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1" t="s">
        <v>175</v>
      </c>
      <c r="AU405" s="251" t="s">
        <v>82</v>
      </c>
      <c r="AV405" s="13" t="s">
        <v>82</v>
      </c>
      <c r="AW405" s="13" t="s">
        <v>33</v>
      </c>
      <c r="AX405" s="13" t="s">
        <v>72</v>
      </c>
      <c r="AY405" s="251" t="s">
        <v>114</v>
      </c>
    </row>
    <row r="406" s="13" customFormat="1">
      <c r="A406" s="13"/>
      <c r="B406" s="241"/>
      <c r="C406" s="242"/>
      <c r="D406" s="237" t="s">
        <v>175</v>
      </c>
      <c r="E406" s="243" t="s">
        <v>19</v>
      </c>
      <c r="F406" s="244" t="s">
        <v>423</v>
      </c>
      <c r="G406" s="242"/>
      <c r="H406" s="245">
        <v>116.84999999999999</v>
      </c>
      <c r="I406" s="246"/>
      <c r="J406" s="242"/>
      <c r="K406" s="242"/>
      <c r="L406" s="247"/>
      <c r="M406" s="248"/>
      <c r="N406" s="249"/>
      <c r="O406" s="249"/>
      <c r="P406" s="249"/>
      <c r="Q406" s="249"/>
      <c r="R406" s="249"/>
      <c r="S406" s="249"/>
      <c r="T406" s="25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1" t="s">
        <v>175</v>
      </c>
      <c r="AU406" s="251" t="s">
        <v>82</v>
      </c>
      <c r="AV406" s="13" t="s">
        <v>82</v>
      </c>
      <c r="AW406" s="13" t="s">
        <v>33</v>
      </c>
      <c r="AX406" s="13" t="s">
        <v>72</v>
      </c>
      <c r="AY406" s="251" t="s">
        <v>114</v>
      </c>
    </row>
    <row r="407" s="13" customFormat="1">
      <c r="A407" s="13"/>
      <c r="B407" s="241"/>
      <c r="C407" s="242"/>
      <c r="D407" s="237" t="s">
        <v>175</v>
      </c>
      <c r="E407" s="243" t="s">
        <v>19</v>
      </c>
      <c r="F407" s="244" t="s">
        <v>424</v>
      </c>
      <c r="G407" s="242"/>
      <c r="H407" s="245">
        <v>3.7000000000000002</v>
      </c>
      <c r="I407" s="246"/>
      <c r="J407" s="242"/>
      <c r="K407" s="242"/>
      <c r="L407" s="247"/>
      <c r="M407" s="248"/>
      <c r="N407" s="249"/>
      <c r="O407" s="249"/>
      <c r="P407" s="249"/>
      <c r="Q407" s="249"/>
      <c r="R407" s="249"/>
      <c r="S407" s="249"/>
      <c r="T407" s="250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1" t="s">
        <v>175</v>
      </c>
      <c r="AU407" s="251" t="s">
        <v>82</v>
      </c>
      <c r="AV407" s="13" t="s">
        <v>82</v>
      </c>
      <c r="AW407" s="13" t="s">
        <v>33</v>
      </c>
      <c r="AX407" s="13" t="s">
        <v>72</v>
      </c>
      <c r="AY407" s="251" t="s">
        <v>114</v>
      </c>
    </row>
    <row r="408" s="15" customFormat="1">
      <c r="A408" s="15"/>
      <c r="B408" s="263"/>
      <c r="C408" s="264"/>
      <c r="D408" s="237" t="s">
        <v>175</v>
      </c>
      <c r="E408" s="265" t="s">
        <v>19</v>
      </c>
      <c r="F408" s="266" t="s">
        <v>425</v>
      </c>
      <c r="G408" s="264"/>
      <c r="H408" s="267">
        <v>691.65000000000009</v>
      </c>
      <c r="I408" s="268"/>
      <c r="J408" s="264"/>
      <c r="K408" s="264"/>
      <c r="L408" s="269"/>
      <c r="M408" s="270"/>
      <c r="N408" s="271"/>
      <c r="O408" s="271"/>
      <c r="P408" s="271"/>
      <c r="Q408" s="271"/>
      <c r="R408" s="271"/>
      <c r="S408" s="271"/>
      <c r="T408" s="272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73" t="s">
        <v>175</v>
      </c>
      <c r="AU408" s="273" t="s">
        <v>82</v>
      </c>
      <c r="AV408" s="15" t="s">
        <v>127</v>
      </c>
      <c r="AW408" s="15" t="s">
        <v>33</v>
      </c>
      <c r="AX408" s="15" t="s">
        <v>72</v>
      </c>
      <c r="AY408" s="273" t="s">
        <v>114</v>
      </c>
    </row>
    <row r="409" s="14" customFormat="1">
      <c r="A409" s="14"/>
      <c r="B409" s="252"/>
      <c r="C409" s="253"/>
      <c r="D409" s="237" t="s">
        <v>175</v>
      </c>
      <c r="E409" s="254" t="s">
        <v>19</v>
      </c>
      <c r="F409" s="255" t="s">
        <v>180</v>
      </c>
      <c r="G409" s="253"/>
      <c r="H409" s="256">
        <v>691.65000000000009</v>
      </c>
      <c r="I409" s="257"/>
      <c r="J409" s="253"/>
      <c r="K409" s="253"/>
      <c r="L409" s="258"/>
      <c r="M409" s="259"/>
      <c r="N409" s="260"/>
      <c r="O409" s="260"/>
      <c r="P409" s="260"/>
      <c r="Q409" s="260"/>
      <c r="R409" s="260"/>
      <c r="S409" s="260"/>
      <c r="T409" s="261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2" t="s">
        <v>175</v>
      </c>
      <c r="AU409" s="262" t="s">
        <v>82</v>
      </c>
      <c r="AV409" s="14" t="s">
        <v>131</v>
      </c>
      <c r="AW409" s="14" t="s">
        <v>33</v>
      </c>
      <c r="AX409" s="14" t="s">
        <v>80</v>
      </c>
      <c r="AY409" s="262" t="s">
        <v>114</v>
      </c>
    </row>
    <row r="410" s="2" customFormat="1" ht="33" customHeight="1">
      <c r="A410" s="39"/>
      <c r="B410" s="40"/>
      <c r="C410" s="219" t="s">
        <v>474</v>
      </c>
      <c r="D410" s="219" t="s">
        <v>117</v>
      </c>
      <c r="E410" s="220" t="s">
        <v>475</v>
      </c>
      <c r="F410" s="221" t="s">
        <v>476</v>
      </c>
      <c r="G410" s="222" t="s">
        <v>170</v>
      </c>
      <c r="H410" s="223">
        <v>17.649999999999999</v>
      </c>
      <c r="I410" s="224"/>
      <c r="J410" s="225">
        <f>ROUND(I410*H410,2)</f>
        <v>0</v>
      </c>
      <c r="K410" s="221" t="s">
        <v>171</v>
      </c>
      <c r="L410" s="45"/>
      <c r="M410" s="226" t="s">
        <v>19</v>
      </c>
      <c r="N410" s="227" t="s">
        <v>43</v>
      </c>
      <c r="O410" s="85"/>
      <c r="P410" s="228">
        <f>O410*H410</f>
        <v>0</v>
      </c>
      <c r="Q410" s="228">
        <v>0</v>
      </c>
      <c r="R410" s="228">
        <f>Q410*H410</f>
        <v>0</v>
      </c>
      <c r="S410" s="228">
        <v>0</v>
      </c>
      <c r="T410" s="229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0" t="s">
        <v>131</v>
      </c>
      <c r="AT410" s="230" t="s">
        <v>117</v>
      </c>
      <c r="AU410" s="230" t="s">
        <v>82</v>
      </c>
      <c r="AY410" s="18" t="s">
        <v>114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8" t="s">
        <v>80</v>
      </c>
      <c r="BK410" s="231">
        <f>ROUND(I410*H410,2)</f>
        <v>0</v>
      </c>
      <c r="BL410" s="18" t="s">
        <v>131</v>
      </c>
      <c r="BM410" s="230" t="s">
        <v>477</v>
      </c>
    </row>
    <row r="411" s="2" customFormat="1">
      <c r="A411" s="39"/>
      <c r="B411" s="40"/>
      <c r="C411" s="41"/>
      <c r="D411" s="237" t="s">
        <v>173</v>
      </c>
      <c r="E411" s="41"/>
      <c r="F411" s="238" t="s">
        <v>463</v>
      </c>
      <c r="G411" s="41"/>
      <c r="H411" s="41"/>
      <c r="I411" s="137"/>
      <c r="J411" s="41"/>
      <c r="K411" s="41"/>
      <c r="L411" s="45"/>
      <c r="M411" s="239"/>
      <c r="N411" s="240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173</v>
      </c>
      <c r="AU411" s="18" t="s">
        <v>82</v>
      </c>
    </row>
    <row r="412" s="2" customFormat="1" ht="33" customHeight="1">
      <c r="A412" s="39"/>
      <c r="B412" s="40"/>
      <c r="C412" s="219" t="s">
        <v>478</v>
      </c>
      <c r="D412" s="219" t="s">
        <v>117</v>
      </c>
      <c r="E412" s="220" t="s">
        <v>479</v>
      </c>
      <c r="F412" s="221" t="s">
        <v>480</v>
      </c>
      <c r="G412" s="222" t="s">
        <v>170</v>
      </c>
      <c r="H412" s="223">
        <v>48.149999999999999</v>
      </c>
      <c r="I412" s="224"/>
      <c r="J412" s="225">
        <f>ROUND(I412*H412,2)</f>
        <v>0</v>
      </c>
      <c r="K412" s="221" t="s">
        <v>171</v>
      </c>
      <c r="L412" s="45"/>
      <c r="M412" s="226" t="s">
        <v>19</v>
      </c>
      <c r="N412" s="227" t="s">
        <v>43</v>
      </c>
      <c r="O412" s="85"/>
      <c r="P412" s="228">
        <f>O412*H412</f>
        <v>0</v>
      </c>
      <c r="Q412" s="228">
        <v>0.10362</v>
      </c>
      <c r="R412" s="228">
        <f>Q412*H412</f>
        <v>4.9893029999999996</v>
      </c>
      <c r="S412" s="228">
        <v>0</v>
      </c>
      <c r="T412" s="229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0" t="s">
        <v>131</v>
      </c>
      <c r="AT412" s="230" t="s">
        <v>117</v>
      </c>
      <c r="AU412" s="230" t="s">
        <v>82</v>
      </c>
      <c r="AY412" s="18" t="s">
        <v>114</v>
      </c>
      <c r="BE412" s="231">
        <f>IF(N412="základní",J412,0)</f>
        <v>0</v>
      </c>
      <c r="BF412" s="231">
        <f>IF(N412="snížená",J412,0)</f>
        <v>0</v>
      </c>
      <c r="BG412" s="231">
        <f>IF(N412="zákl. přenesená",J412,0)</f>
        <v>0</v>
      </c>
      <c r="BH412" s="231">
        <f>IF(N412="sníž. přenesená",J412,0)</f>
        <v>0</v>
      </c>
      <c r="BI412" s="231">
        <f>IF(N412="nulová",J412,0)</f>
        <v>0</v>
      </c>
      <c r="BJ412" s="18" t="s">
        <v>80</v>
      </c>
      <c r="BK412" s="231">
        <f>ROUND(I412*H412,2)</f>
        <v>0</v>
      </c>
      <c r="BL412" s="18" t="s">
        <v>131</v>
      </c>
      <c r="BM412" s="230" t="s">
        <v>481</v>
      </c>
    </row>
    <row r="413" s="2" customFormat="1">
      <c r="A413" s="39"/>
      <c r="B413" s="40"/>
      <c r="C413" s="41"/>
      <c r="D413" s="237" t="s">
        <v>173</v>
      </c>
      <c r="E413" s="41"/>
      <c r="F413" s="238" t="s">
        <v>482</v>
      </c>
      <c r="G413" s="41"/>
      <c r="H413" s="41"/>
      <c r="I413" s="137"/>
      <c r="J413" s="41"/>
      <c r="K413" s="41"/>
      <c r="L413" s="45"/>
      <c r="M413" s="239"/>
      <c r="N413" s="240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173</v>
      </c>
      <c r="AU413" s="18" t="s">
        <v>82</v>
      </c>
    </row>
    <row r="414" s="13" customFormat="1">
      <c r="A414" s="13"/>
      <c r="B414" s="241"/>
      <c r="C414" s="242"/>
      <c r="D414" s="237" t="s">
        <v>175</v>
      </c>
      <c r="E414" s="243" t="s">
        <v>19</v>
      </c>
      <c r="F414" s="244" t="s">
        <v>430</v>
      </c>
      <c r="G414" s="242"/>
      <c r="H414" s="245">
        <v>2</v>
      </c>
      <c r="I414" s="246"/>
      <c r="J414" s="242"/>
      <c r="K414" s="242"/>
      <c r="L414" s="247"/>
      <c r="M414" s="248"/>
      <c r="N414" s="249"/>
      <c r="O414" s="249"/>
      <c r="P414" s="249"/>
      <c r="Q414" s="249"/>
      <c r="R414" s="249"/>
      <c r="S414" s="249"/>
      <c r="T414" s="250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1" t="s">
        <v>175</v>
      </c>
      <c r="AU414" s="251" t="s">
        <v>82</v>
      </c>
      <c r="AV414" s="13" t="s">
        <v>82</v>
      </c>
      <c r="AW414" s="13" t="s">
        <v>33</v>
      </c>
      <c r="AX414" s="13" t="s">
        <v>72</v>
      </c>
      <c r="AY414" s="251" t="s">
        <v>114</v>
      </c>
    </row>
    <row r="415" s="13" customFormat="1">
      <c r="A415" s="13"/>
      <c r="B415" s="241"/>
      <c r="C415" s="242"/>
      <c r="D415" s="237" t="s">
        <v>175</v>
      </c>
      <c r="E415" s="243" t="s">
        <v>19</v>
      </c>
      <c r="F415" s="244" t="s">
        <v>431</v>
      </c>
      <c r="G415" s="242"/>
      <c r="H415" s="245">
        <v>2.2000000000000002</v>
      </c>
      <c r="I415" s="246"/>
      <c r="J415" s="242"/>
      <c r="K415" s="242"/>
      <c r="L415" s="247"/>
      <c r="M415" s="248"/>
      <c r="N415" s="249"/>
      <c r="O415" s="249"/>
      <c r="P415" s="249"/>
      <c r="Q415" s="249"/>
      <c r="R415" s="249"/>
      <c r="S415" s="249"/>
      <c r="T415" s="250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1" t="s">
        <v>175</v>
      </c>
      <c r="AU415" s="251" t="s">
        <v>82</v>
      </c>
      <c r="AV415" s="13" t="s">
        <v>82</v>
      </c>
      <c r="AW415" s="13" t="s">
        <v>33</v>
      </c>
      <c r="AX415" s="13" t="s">
        <v>72</v>
      </c>
      <c r="AY415" s="251" t="s">
        <v>114</v>
      </c>
    </row>
    <row r="416" s="13" customFormat="1">
      <c r="A416" s="13"/>
      <c r="B416" s="241"/>
      <c r="C416" s="242"/>
      <c r="D416" s="237" t="s">
        <v>175</v>
      </c>
      <c r="E416" s="243" t="s">
        <v>19</v>
      </c>
      <c r="F416" s="244" t="s">
        <v>483</v>
      </c>
      <c r="G416" s="242"/>
      <c r="H416" s="245">
        <v>8.4000000000000004</v>
      </c>
      <c r="I416" s="246"/>
      <c r="J416" s="242"/>
      <c r="K416" s="242"/>
      <c r="L416" s="247"/>
      <c r="M416" s="248"/>
      <c r="N416" s="249"/>
      <c r="O416" s="249"/>
      <c r="P416" s="249"/>
      <c r="Q416" s="249"/>
      <c r="R416" s="249"/>
      <c r="S416" s="249"/>
      <c r="T416" s="250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1" t="s">
        <v>175</v>
      </c>
      <c r="AU416" s="251" t="s">
        <v>82</v>
      </c>
      <c r="AV416" s="13" t="s">
        <v>82</v>
      </c>
      <c r="AW416" s="13" t="s">
        <v>33</v>
      </c>
      <c r="AX416" s="13" t="s">
        <v>72</v>
      </c>
      <c r="AY416" s="251" t="s">
        <v>114</v>
      </c>
    </row>
    <row r="417" s="13" customFormat="1">
      <c r="A417" s="13"/>
      <c r="B417" s="241"/>
      <c r="C417" s="242"/>
      <c r="D417" s="237" t="s">
        <v>175</v>
      </c>
      <c r="E417" s="243" t="s">
        <v>19</v>
      </c>
      <c r="F417" s="244" t="s">
        <v>433</v>
      </c>
      <c r="G417" s="242"/>
      <c r="H417" s="245">
        <v>2.7999999999999998</v>
      </c>
      <c r="I417" s="246"/>
      <c r="J417" s="242"/>
      <c r="K417" s="242"/>
      <c r="L417" s="247"/>
      <c r="M417" s="248"/>
      <c r="N417" s="249"/>
      <c r="O417" s="249"/>
      <c r="P417" s="249"/>
      <c r="Q417" s="249"/>
      <c r="R417" s="249"/>
      <c r="S417" s="249"/>
      <c r="T417" s="250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1" t="s">
        <v>175</v>
      </c>
      <c r="AU417" s="251" t="s">
        <v>82</v>
      </c>
      <c r="AV417" s="13" t="s">
        <v>82</v>
      </c>
      <c r="AW417" s="13" t="s">
        <v>33</v>
      </c>
      <c r="AX417" s="13" t="s">
        <v>72</v>
      </c>
      <c r="AY417" s="251" t="s">
        <v>114</v>
      </c>
    </row>
    <row r="418" s="15" customFormat="1">
      <c r="A418" s="15"/>
      <c r="B418" s="263"/>
      <c r="C418" s="264"/>
      <c r="D418" s="237" t="s">
        <v>175</v>
      </c>
      <c r="E418" s="265" t="s">
        <v>19</v>
      </c>
      <c r="F418" s="266" t="s">
        <v>484</v>
      </c>
      <c r="G418" s="264"/>
      <c r="H418" s="267">
        <v>15.400000000000002</v>
      </c>
      <c r="I418" s="268"/>
      <c r="J418" s="264"/>
      <c r="K418" s="264"/>
      <c r="L418" s="269"/>
      <c r="M418" s="270"/>
      <c r="N418" s="271"/>
      <c r="O418" s="271"/>
      <c r="P418" s="271"/>
      <c r="Q418" s="271"/>
      <c r="R418" s="271"/>
      <c r="S418" s="271"/>
      <c r="T418" s="272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73" t="s">
        <v>175</v>
      </c>
      <c r="AU418" s="273" t="s">
        <v>82</v>
      </c>
      <c r="AV418" s="15" t="s">
        <v>127</v>
      </c>
      <c r="AW418" s="15" t="s">
        <v>33</v>
      </c>
      <c r="AX418" s="15" t="s">
        <v>72</v>
      </c>
      <c r="AY418" s="273" t="s">
        <v>114</v>
      </c>
    </row>
    <row r="419" s="13" customFormat="1">
      <c r="A419" s="13"/>
      <c r="B419" s="241"/>
      <c r="C419" s="242"/>
      <c r="D419" s="237" t="s">
        <v>175</v>
      </c>
      <c r="E419" s="243" t="s">
        <v>19</v>
      </c>
      <c r="F419" s="244" t="s">
        <v>435</v>
      </c>
      <c r="G419" s="242"/>
      <c r="H419" s="245">
        <v>4.4000000000000004</v>
      </c>
      <c r="I419" s="246"/>
      <c r="J419" s="242"/>
      <c r="K419" s="242"/>
      <c r="L419" s="247"/>
      <c r="M419" s="248"/>
      <c r="N419" s="249"/>
      <c r="O419" s="249"/>
      <c r="P419" s="249"/>
      <c r="Q419" s="249"/>
      <c r="R419" s="249"/>
      <c r="S419" s="249"/>
      <c r="T419" s="250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1" t="s">
        <v>175</v>
      </c>
      <c r="AU419" s="251" t="s">
        <v>82</v>
      </c>
      <c r="AV419" s="13" t="s">
        <v>82</v>
      </c>
      <c r="AW419" s="13" t="s">
        <v>33</v>
      </c>
      <c r="AX419" s="13" t="s">
        <v>72</v>
      </c>
      <c r="AY419" s="251" t="s">
        <v>114</v>
      </c>
    </row>
    <row r="420" s="13" customFormat="1">
      <c r="A420" s="13"/>
      <c r="B420" s="241"/>
      <c r="C420" s="242"/>
      <c r="D420" s="237" t="s">
        <v>175</v>
      </c>
      <c r="E420" s="243" t="s">
        <v>19</v>
      </c>
      <c r="F420" s="244" t="s">
        <v>436</v>
      </c>
      <c r="G420" s="242"/>
      <c r="H420" s="245">
        <v>3.0499999999999998</v>
      </c>
      <c r="I420" s="246"/>
      <c r="J420" s="242"/>
      <c r="K420" s="242"/>
      <c r="L420" s="247"/>
      <c r="M420" s="248"/>
      <c r="N420" s="249"/>
      <c r="O420" s="249"/>
      <c r="P420" s="249"/>
      <c r="Q420" s="249"/>
      <c r="R420" s="249"/>
      <c r="S420" s="249"/>
      <c r="T420" s="250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1" t="s">
        <v>175</v>
      </c>
      <c r="AU420" s="251" t="s">
        <v>82</v>
      </c>
      <c r="AV420" s="13" t="s">
        <v>82</v>
      </c>
      <c r="AW420" s="13" t="s">
        <v>33</v>
      </c>
      <c r="AX420" s="13" t="s">
        <v>72</v>
      </c>
      <c r="AY420" s="251" t="s">
        <v>114</v>
      </c>
    </row>
    <row r="421" s="13" customFormat="1">
      <c r="A421" s="13"/>
      <c r="B421" s="241"/>
      <c r="C421" s="242"/>
      <c r="D421" s="237" t="s">
        <v>175</v>
      </c>
      <c r="E421" s="243" t="s">
        <v>19</v>
      </c>
      <c r="F421" s="244" t="s">
        <v>485</v>
      </c>
      <c r="G421" s="242"/>
      <c r="H421" s="245">
        <v>18.699999999999999</v>
      </c>
      <c r="I421" s="246"/>
      <c r="J421" s="242"/>
      <c r="K421" s="242"/>
      <c r="L421" s="247"/>
      <c r="M421" s="248"/>
      <c r="N421" s="249"/>
      <c r="O421" s="249"/>
      <c r="P421" s="249"/>
      <c r="Q421" s="249"/>
      <c r="R421" s="249"/>
      <c r="S421" s="249"/>
      <c r="T421" s="250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1" t="s">
        <v>175</v>
      </c>
      <c r="AU421" s="251" t="s">
        <v>82</v>
      </c>
      <c r="AV421" s="13" t="s">
        <v>82</v>
      </c>
      <c r="AW421" s="13" t="s">
        <v>33</v>
      </c>
      <c r="AX421" s="13" t="s">
        <v>72</v>
      </c>
      <c r="AY421" s="251" t="s">
        <v>114</v>
      </c>
    </row>
    <row r="422" s="13" customFormat="1">
      <c r="A422" s="13"/>
      <c r="B422" s="241"/>
      <c r="C422" s="242"/>
      <c r="D422" s="237" t="s">
        <v>175</v>
      </c>
      <c r="E422" s="243" t="s">
        <v>19</v>
      </c>
      <c r="F422" s="244" t="s">
        <v>438</v>
      </c>
      <c r="G422" s="242"/>
      <c r="H422" s="245">
        <v>6.5999999999999996</v>
      </c>
      <c r="I422" s="246"/>
      <c r="J422" s="242"/>
      <c r="K422" s="242"/>
      <c r="L422" s="247"/>
      <c r="M422" s="248"/>
      <c r="N422" s="249"/>
      <c r="O422" s="249"/>
      <c r="P422" s="249"/>
      <c r="Q422" s="249"/>
      <c r="R422" s="249"/>
      <c r="S422" s="249"/>
      <c r="T422" s="250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1" t="s">
        <v>175</v>
      </c>
      <c r="AU422" s="251" t="s">
        <v>82</v>
      </c>
      <c r="AV422" s="13" t="s">
        <v>82</v>
      </c>
      <c r="AW422" s="13" t="s">
        <v>33</v>
      </c>
      <c r="AX422" s="13" t="s">
        <v>72</v>
      </c>
      <c r="AY422" s="251" t="s">
        <v>114</v>
      </c>
    </row>
    <row r="423" s="15" customFormat="1">
      <c r="A423" s="15"/>
      <c r="B423" s="263"/>
      <c r="C423" s="264"/>
      <c r="D423" s="237" t="s">
        <v>175</v>
      </c>
      <c r="E423" s="265" t="s">
        <v>19</v>
      </c>
      <c r="F423" s="266" t="s">
        <v>486</v>
      </c>
      <c r="G423" s="264"/>
      <c r="H423" s="267">
        <v>32.75</v>
      </c>
      <c r="I423" s="268"/>
      <c r="J423" s="264"/>
      <c r="K423" s="264"/>
      <c r="L423" s="269"/>
      <c r="M423" s="270"/>
      <c r="N423" s="271"/>
      <c r="O423" s="271"/>
      <c r="P423" s="271"/>
      <c r="Q423" s="271"/>
      <c r="R423" s="271"/>
      <c r="S423" s="271"/>
      <c r="T423" s="272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73" t="s">
        <v>175</v>
      </c>
      <c r="AU423" s="273" t="s">
        <v>82</v>
      </c>
      <c r="AV423" s="15" t="s">
        <v>127</v>
      </c>
      <c r="AW423" s="15" t="s">
        <v>33</v>
      </c>
      <c r="AX423" s="15" t="s">
        <v>72</v>
      </c>
      <c r="AY423" s="273" t="s">
        <v>114</v>
      </c>
    </row>
    <row r="424" s="14" customFormat="1">
      <c r="A424" s="14"/>
      <c r="B424" s="252"/>
      <c r="C424" s="253"/>
      <c r="D424" s="237" t="s">
        <v>175</v>
      </c>
      <c r="E424" s="254" t="s">
        <v>19</v>
      </c>
      <c r="F424" s="255" t="s">
        <v>180</v>
      </c>
      <c r="G424" s="253"/>
      <c r="H424" s="256">
        <v>48.150000000000006</v>
      </c>
      <c r="I424" s="257"/>
      <c r="J424" s="253"/>
      <c r="K424" s="253"/>
      <c r="L424" s="258"/>
      <c r="M424" s="259"/>
      <c r="N424" s="260"/>
      <c r="O424" s="260"/>
      <c r="P424" s="260"/>
      <c r="Q424" s="260"/>
      <c r="R424" s="260"/>
      <c r="S424" s="260"/>
      <c r="T424" s="261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2" t="s">
        <v>175</v>
      </c>
      <c r="AU424" s="262" t="s">
        <v>82</v>
      </c>
      <c r="AV424" s="14" t="s">
        <v>131</v>
      </c>
      <c r="AW424" s="14" t="s">
        <v>33</v>
      </c>
      <c r="AX424" s="14" t="s">
        <v>80</v>
      </c>
      <c r="AY424" s="262" t="s">
        <v>114</v>
      </c>
    </row>
    <row r="425" s="2" customFormat="1" ht="16.5" customHeight="1">
      <c r="A425" s="39"/>
      <c r="B425" s="40"/>
      <c r="C425" s="274" t="s">
        <v>487</v>
      </c>
      <c r="D425" s="274" t="s">
        <v>320</v>
      </c>
      <c r="E425" s="275" t="s">
        <v>488</v>
      </c>
      <c r="F425" s="276" t="s">
        <v>489</v>
      </c>
      <c r="G425" s="277" t="s">
        <v>170</v>
      </c>
      <c r="H425" s="278">
        <v>15.862</v>
      </c>
      <c r="I425" s="279"/>
      <c r="J425" s="280">
        <f>ROUND(I425*H425,2)</f>
        <v>0</v>
      </c>
      <c r="K425" s="276" t="s">
        <v>171</v>
      </c>
      <c r="L425" s="281"/>
      <c r="M425" s="282" t="s">
        <v>19</v>
      </c>
      <c r="N425" s="283" t="s">
        <v>43</v>
      </c>
      <c r="O425" s="85"/>
      <c r="P425" s="228">
        <f>O425*H425</f>
        <v>0</v>
      </c>
      <c r="Q425" s="228">
        <v>0.17499999999999999</v>
      </c>
      <c r="R425" s="228">
        <f>Q425*H425</f>
        <v>2.7758499999999997</v>
      </c>
      <c r="S425" s="228">
        <v>0</v>
      </c>
      <c r="T425" s="229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0" t="s">
        <v>151</v>
      </c>
      <c r="AT425" s="230" t="s">
        <v>320</v>
      </c>
      <c r="AU425" s="230" t="s">
        <v>82</v>
      </c>
      <c r="AY425" s="18" t="s">
        <v>114</v>
      </c>
      <c r="BE425" s="231">
        <f>IF(N425="základní",J425,0)</f>
        <v>0</v>
      </c>
      <c r="BF425" s="231">
        <f>IF(N425="snížená",J425,0)</f>
        <v>0</v>
      </c>
      <c r="BG425" s="231">
        <f>IF(N425="zákl. přenesená",J425,0)</f>
        <v>0</v>
      </c>
      <c r="BH425" s="231">
        <f>IF(N425="sníž. přenesená",J425,0)</f>
        <v>0</v>
      </c>
      <c r="BI425" s="231">
        <f>IF(N425="nulová",J425,0)</f>
        <v>0</v>
      </c>
      <c r="BJ425" s="18" t="s">
        <v>80</v>
      </c>
      <c r="BK425" s="231">
        <f>ROUND(I425*H425,2)</f>
        <v>0</v>
      </c>
      <c r="BL425" s="18" t="s">
        <v>131</v>
      </c>
      <c r="BM425" s="230" t="s">
        <v>490</v>
      </c>
    </row>
    <row r="426" s="13" customFormat="1">
      <c r="A426" s="13"/>
      <c r="B426" s="241"/>
      <c r="C426" s="242"/>
      <c r="D426" s="237" t="s">
        <v>175</v>
      </c>
      <c r="E426" s="243" t="s">
        <v>19</v>
      </c>
      <c r="F426" s="244" t="s">
        <v>430</v>
      </c>
      <c r="G426" s="242"/>
      <c r="H426" s="245">
        <v>2</v>
      </c>
      <c r="I426" s="246"/>
      <c r="J426" s="242"/>
      <c r="K426" s="242"/>
      <c r="L426" s="247"/>
      <c r="M426" s="248"/>
      <c r="N426" s="249"/>
      <c r="O426" s="249"/>
      <c r="P426" s="249"/>
      <c r="Q426" s="249"/>
      <c r="R426" s="249"/>
      <c r="S426" s="249"/>
      <c r="T426" s="250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1" t="s">
        <v>175</v>
      </c>
      <c r="AU426" s="251" t="s">
        <v>82</v>
      </c>
      <c r="AV426" s="13" t="s">
        <v>82</v>
      </c>
      <c r="AW426" s="13" t="s">
        <v>33</v>
      </c>
      <c r="AX426" s="13" t="s">
        <v>72</v>
      </c>
      <c r="AY426" s="251" t="s">
        <v>114</v>
      </c>
    </row>
    <row r="427" s="13" customFormat="1">
      <c r="A427" s="13"/>
      <c r="B427" s="241"/>
      <c r="C427" s="242"/>
      <c r="D427" s="237" t="s">
        <v>175</v>
      </c>
      <c r="E427" s="243" t="s">
        <v>19</v>
      </c>
      <c r="F427" s="244" t="s">
        <v>431</v>
      </c>
      <c r="G427" s="242"/>
      <c r="H427" s="245">
        <v>2.2000000000000002</v>
      </c>
      <c r="I427" s="246"/>
      <c r="J427" s="242"/>
      <c r="K427" s="242"/>
      <c r="L427" s="247"/>
      <c r="M427" s="248"/>
      <c r="N427" s="249"/>
      <c r="O427" s="249"/>
      <c r="P427" s="249"/>
      <c r="Q427" s="249"/>
      <c r="R427" s="249"/>
      <c r="S427" s="249"/>
      <c r="T427" s="250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1" t="s">
        <v>175</v>
      </c>
      <c r="AU427" s="251" t="s">
        <v>82</v>
      </c>
      <c r="AV427" s="13" t="s">
        <v>82</v>
      </c>
      <c r="AW427" s="13" t="s">
        <v>33</v>
      </c>
      <c r="AX427" s="13" t="s">
        <v>72</v>
      </c>
      <c r="AY427" s="251" t="s">
        <v>114</v>
      </c>
    </row>
    <row r="428" s="13" customFormat="1">
      <c r="A428" s="13"/>
      <c r="B428" s="241"/>
      <c r="C428" s="242"/>
      <c r="D428" s="237" t="s">
        <v>175</v>
      </c>
      <c r="E428" s="243" t="s">
        <v>19</v>
      </c>
      <c r="F428" s="244" t="s">
        <v>483</v>
      </c>
      <c r="G428" s="242"/>
      <c r="H428" s="245">
        <v>8.4000000000000004</v>
      </c>
      <c r="I428" s="246"/>
      <c r="J428" s="242"/>
      <c r="K428" s="242"/>
      <c r="L428" s="247"/>
      <c r="M428" s="248"/>
      <c r="N428" s="249"/>
      <c r="O428" s="249"/>
      <c r="P428" s="249"/>
      <c r="Q428" s="249"/>
      <c r="R428" s="249"/>
      <c r="S428" s="249"/>
      <c r="T428" s="250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1" t="s">
        <v>175</v>
      </c>
      <c r="AU428" s="251" t="s">
        <v>82</v>
      </c>
      <c r="AV428" s="13" t="s">
        <v>82</v>
      </c>
      <c r="AW428" s="13" t="s">
        <v>33</v>
      </c>
      <c r="AX428" s="13" t="s">
        <v>72</v>
      </c>
      <c r="AY428" s="251" t="s">
        <v>114</v>
      </c>
    </row>
    <row r="429" s="13" customFormat="1">
      <c r="A429" s="13"/>
      <c r="B429" s="241"/>
      <c r="C429" s="242"/>
      <c r="D429" s="237" t="s">
        <v>175</v>
      </c>
      <c r="E429" s="243" t="s">
        <v>19</v>
      </c>
      <c r="F429" s="244" t="s">
        <v>433</v>
      </c>
      <c r="G429" s="242"/>
      <c r="H429" s="245">
        <v>2.7999999999999998</v>
      </c>
      <c r="I429" s="246"/>
      <c r="J429" s="242"/>
      <c r="K429" s="242"/>
      <c r="L429" s="247"/>
      <c r="M429" s="248"/>
      <c r="N429" s="249"/>
      <c r="O429" s="249"/>
      <c r="P429" s="249"/>
      <c r="Q429" s="249"/>
      <c r="R429" s="249"/>
      <c r="S429" s="249"/>
      <c r="T429" s="250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1" t="s">
        <v>175</v>
      </c>
      <c r="AU429" s="251" t="s">
        <v>82</v>
      </c>
      <c r="AV429" s="13" t="s">
        <v>82</v>
      </c>
      <c r="AW429" s="13" t="s">
        <v>33</v>
      </c>
      <c r="AX429" s="13" t="s">
        <v>72</v>
      </c>
      <c r="AY429" s="251" t="s">
        <v>114</v>
      </c>
    </row>
    <row r="430" s="15" customFormat="1">
      <c r="A430" s="15"/>
      <c r="B430" s="263"/>
      <c r="C430" s="264"/>
      <c r="D430" s="237" t="s">
        <v>175</v>
      </c>
      <c r="E430" s="265" t="s">
        <v>19</v>
      </c>
      <c r="F430" s="266" t="s">
        <v>484</v>
      </c>
      <c r="G430" s="264"/>
      <c r="H430" s="267">
        <v>15.400000000000002</v>
      </c>
      <c r="I430" s="268"/>
      <c r="J430" s="264"/>
      <c r="K430" s="264"/>
      <c r="L430" s="269"/>
      <c r="M430" s="270"/>
      <c r="N430" s="271"/>
      <c r="O430" s="271"/>
      <c r="P430" s="271"/>
      <c r="Q430" s="271"/>
      <c r="R430" s="271"/>
      <c r="S430" s="271"/>
      <c r="T430" s="272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73" t="s">
        <v>175</v>
      </c>
      <c r="AU430" s="273" t="s">
        <v>82</v>
      </c>
      <c r="AV430" s="15" t="s">
        <v>127</v>
      </c>
      <c r="AW430" s="15" t="s">
        <v>33</v>
      </c>
      <c r="AX430" s="15" t="s">
        <v>72</v>
      </c>
      <c r="AY430" s="273" t="s">
        <v>114</v>
      </c>
    </row>
    <row r="431" s="14" customFormat="1">
      <c r="A431" s="14"/>
      <c r="B431" s="252"/>
      <c r="C431" s="253"/>
      <c r="D431" s="237" t="s">
        <v>175</v>
      </c>
      <c r="E431" s="254" t="s">
        <v>19</v>
      </c>
      <c r="F431" s="255" t="s">
        <v>180</v>
      </c>
      <c r="G431" s="253"/>
      <c r="H431" s="256">
        <v>15.400000000000002</v>
      </c>
      <c r="I431" s="257"/>
      <c r="J431" s="253"/>
      <c r="K431" s="253"/>
      <c r="L431" s="258"/>
      <c r="M431" s="259"/>
      <c r="N431" s="260"/>
      <c r="O431" s="260"/>
      <c r="P431" s="260"/>
      <c r="Q431" s="260"/>
      <c r="R431" s="260"/>
      <c r="S431" s="260"/>
      <c r="T431" s="261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2" t="s">
        <v>175</v>
      </c>
      <c r="AU431" s="262" t="s">
        <v>82</v>
      </c>
      <c r="AV431" s="14" t="s">
        <v>131</v>
      </c>
      <c r="AW431" s="14" t="s">
        <v>33</v>
      </c>
      <c r="AX431" s="14" t="s">
        <v>80</v>
      </c>
      <c r="AY431" s="262" t="s">
        <v>114</v>
      </c>
    </row>
    <row r="432" s="13" customFormat="1">
      <c r="A432" s="13"/>
      <c r="B432" s="241"/>
      <c r="C432" s="242"/>
      <c r="D432" s="237" t="s">
        <v>175</v>
      </c>
      <c r="E432" s="242"/>
      <c r="F432" s="244" t="s">
        <v>491</v>
      </c>
      <c r="G432" s="242"/>
      <c r="H432" s="245">
        <v>15.862</v>
      </c>
      <c r="I432" s="246"/>
      <c r="J432" s="242"/>
      <c r="K432" s="242"/>
      <c r="L432" s="247"/>
      <c r="M432" s="248"/>
      <c r="N432" s="249"/>
      <c r="O432" s="249"/>
      <c r="P432" s="249"/>
      <c r="Q432" s="249"/>
      <c r="R432" s="249"/>
      <c r="S432" s="249"/>
      <c r="T432" s="250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1" t="s">
        <v>175</v>
      </c>
      <c r="AU432" s="251" t="s">
        <v>82</v>
      </c>
      <c r="AV432" s="13" t="s">
        <v>82</v>
      </c>
      <c r="AW432" s="13" t="s">
        <v>4</v>
      </c>
      <c r="AX432" s="13" t="s">
        <v>80</v>
      </c>
      <c r="AY432" s="251" t="s">
        <v>114</v>
      </c>
    </row>
    <row r="433" s="2" customFormat="1" ht="16.5" customHeight="1">
      <c r="A433" s="39"/>
      <c r="B433" s="40"/>
      <c r="C433" s="274" t="s">
        <v>492</v>
      </c>
      <c r="D433" s="274" t="s">
        <v>320</v>
      </c>
      <c r="E433" s="275" t="s">
        <v>493</v>
      </c>
      <c r="F433" s="276" t="s">
        <v>494</v>
      </c>
      <c r="G433" s="277" t="s">
        <v>170</v>
      </c>
      <c r="H433" s="278">
        <v>32.75</v>
      </c>
      <c r="I433" s="279"/>
      <c r="J433" s="280">
        <f>ROUND(I433*H433,2)</f>
        <v>0</v>
      </c>
      <c r="K433" s="276" t="s">
        <v>171</v>
      </c>
      <c r="L433" s="281"/>
      <c r="M433" s="282" t="s">
        <v>19</v>
      </c>
      <c r="N433" s="283" t="s">
        <v>43</v>
      </c>
      <c r="O433" s="85"/>
      <c r="P433" s="228">
        <f>O433*H433</f>
        <v>0</v>
      </c>
      <c r="Q433" s="228">
        <v>0.17599999999999999</v>
      </c>
      <c r="R433" s="228">
        <f>Q433*H433</f>
        <v>5.7639999999999993</v>
      </c>
      <c r="S433" s="228">
        <v>0</v>
      </c>
      <c r="T433" s="229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0" t="s">
        <v>151</v>
      </c>
      <c r="AT433" s="230" t="s">
        <v>320</v>
      </c>
      <c r="AU433" s="230" t="s">
        <v>82</v>
      </c>
      <c r="AY433" s="18" t="s">
        <v>114</v>
      </c>
      <c r="BE433" s="231">
        <f>IF(N433="základní",J433,0)</f>
        <v>0</v>
      </c>
      <c r="BF433" s="231">
        <f>IF(N433="snížená",J433,0)</f>
        <v>0</v>
      </c>
      <c r="BG433" s="231">
        <f>IF(N433="zákl. přenesená",J433,0)</f>
        <v>0</v>
      </c>
      <c r="BH433" s="231">
        <f>IF(N433="sníž. přenesená",J433,0)</f>
        <v>0</v>
      </c>
      <c r="BI433" s="231">
        <f>IF(N433="nulová",J433,0)</f>
        <v>0</v>
      </c>
      <c r="BJ433" s="18" t="s">
        <v>80</v>
      </c>
      <c r="BK433" s="231">
        <f>ROUND(I433*H433,2)</f>
        <v>0</v>
      </c>
      <c r="BL433" s="18" t="s">
        <v>131</v>
      </c>
      <c r="BM433" s="230" t="s">
        <v>495</v>
      </c>
    </row>
    <row r="434" s="13" customFormat="1">
      <c r="A434" s="13"/>
      <c r="B434" s="241"/>
      <c r="C434" s="242"/>
      <c r="D434" s="237" t="s">
        <v>175</v>
      </c>
      <c r="E434" s="243" t="s">
        <v>19</v>
      </c>
      <c r="F434" s="244" t="s">
        <v>435</v>
      </c>
      <c r="G434" s="242"/>
      <c r="H434" s="245">
        <v>4.4000000000000004</v>
      </c>
      <c r="I434" s="246"/>
      <c r="J434" s="242"/>
      <c r="K434" s="242"/>
      <c r="L434" s="247"/>
      <c r="M434" s="248"/>
      <c r="N434" s="249"/>
      <c r="O434" s="249"/>
      <c r="P434" s="249"/>
      <c r="Q434" s="249"/>
      <c r="R434" s="249"/>
      <c r="S434" s="249"/>
      <c r="T434" s="250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1" t="s">
        <v>175</v>
      </c>
      <c r="AU434" s="251" t="s">
        <v>82</v>
      </c>
      <c r="AV434" s="13" t="s">
        <v>82</v>
      </c>
      <c r="AW434" s="13" t="s">
        <v>33</v>
      </c>
      <c r="AX434" s="13" t="s">
        <v>72</v>
      </c>
      <c r="AY434" s="251" t="s">
        <v>114</v>
      </c>
    </row>
    <row r="435" s="13" customFormat="1">
      <c r="A435" s="13"/>
      <c r="B435" s="241"/>
      <c r="C435" s="242"/>
      <c r="D435" s="237" t="s">
        <v>175</v>
      </c>
      <c r="E435" s="243" t="s">
        <v>19</v>
      </c>
      <c r="F435" s="244" t="s">
        <v>436</v>
      </c>
      <c r="G435" s="242"/>
      <c r="H435" s="245">
        <v>3.0499999999999998</v>
      </c>
      <c r="I435" s="246"/>
      <c r="J435" s="242"/>
      <c r="K435" s="242"/>
      <c r="L435" s="247"/>
      <c r="M435" s="248"/>
      <c r="N435" s="249"/>
      <c r="O435" s="249"/>
      <c r="P435" s="249"/>
      <c r="Q435" s="249"/>
      <c r="R435" s="249"/>
      <c r="S435" s="249"/>
      <c r="T435" s="250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1" t="s">
        <v>175</v>
      </c>
      <c r="AU435" s="251" t="s">
        <v>82</v>
      </c>
      <c r="AV435" s="13" t="s">
        <v>82</v>
      </c>
      <c r="AW435" s="13" t="s">
        <v>33</v>
      </c>
      <c r="AX435" s="13" t="s">
        <v>72</v>
      </c>
      <c r="AY435" s="251" t="s">
        <v>114</v>
      </c>
    </row>
    <row r="436" s="13" customFormat="1">
      <c r="A436" s="13"/>
      <c r="B436" s="241"/>
      <c r="C436" s="242"/>
      <c r="D436" s="237" t="s">
        <v>175</v>
      </c>
      <c r="E436" s="243" t="s">
        <v>19</v>
      </c>
      <c r="F436" s="244" t="s">
        <v>485</v>
      </c>
      <c r="G436" s="242"/>
      <c r="H436" s="245">
        <v>18.699999999999999</v>
      </c>
      <c r="I436" s="246"/>
      <c r="J436" s="242"/>
      <c r="K436" s="242"/>
      <c r="L436" s="247"/>
      <c r="M436" s="248"/>
      <c r="N436" s="249"/>
      <c r="O436" s="249"/>
      <c r="P436" s="249"/>
      <c r="Q436" s="249"/>
      <c r="R436" s="249"/>
      <c r="S436" s="249"/>
      <c r="T436" s="250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1" t="s">
        <v>175</v>
      </c>
      <c r="AU436" s="251" t="s">
        <v>82</v>
      </c>
      <c r="AV436" s="13" t="s">
        <v>82</v>
      </c>
      <c r="AW436" s="13" t="s">
        <v>33</v>
      </c>
      <c r="AX436" s="13" t="s">
        <v>72</v>
      </c>
      <c r="AY436" s="251" t="s">
        <v>114</v>
      </c>
    </row>
    <row r="437" s="13" customFormat="1">
      <c r="A437" s="13"/>
      <c r="B437" s="241"/>
      <c r="C437" s="242"/>
      <c r="D437" s="237" t="s">
        <v>175</v>
      </c>
      <c r="E437" s="243" t="s">
        <v>19</v>
      </c>
      <c r="F437" s="244" t="s">
        <v>438</v>
      </c>
      <c r="G437" s="242"/>
      <c r="H437" s="245">
        <v>6.5999999999999996</v>
      </c>
      <c r="I437" s="246"/>
      <c r="J437" s="242"/>
      <c r="K437" s="242"/>
      <c r="L437" s="247"/>
      <c r="M437" s="248"/>
      <c r="N437" s="249"/>
      <c r="O437" s="249"/>
      <c r="P437" s="249"/>
      <c r="Q437" s="249"/>
      <c r="R437" s="249"/>
      <c r="S437" s="249"/>
      <c r="T437" s="250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1" t="s">
        <v>175</v>
      </c>
      <c r="AU437" s="251" t="s">
        <v>82</v>
      </c>
      <c r="AV437" s="13" t="s">
        <v>82</v>
      </c>
      <c r="AW437" s="13" t="s">
        <v>33</v>
      </c>
      <c r="AX437" s="13" t="s">
        <v>72</v>
      </c>
      <c r="AY437" s="251" t="s">
        <v>114</v>
      </c>
    </row>
    <row r="438" s="15" customFormat="1">
      <c r="A438" s="15"/>
      <c r="B438" s="263"/>
      <c r="C438" s="264"/>
      <c r="D438" s="237" t="s">
        <v>175</v>
      </c>
      <c r="E438" s="265" t="s">
        <v>19</v>
      </c>
      <c r="F438" s="266" t="s">
        <v>486</v>
      </c>
      <c r="G438" s="264"/>
      <c r="H438" s="267">
        <v>32.75</v>
      </c>
      <c r="I438" s="268"/>
      <c r="J438" s="264"/>
      <c r="K438" s="264"/>
      <c r="L438" s="269"/>
      <c r="M438" s="270"/>
      <c r="N438" s="271"/>
      <c r="O438" s="271"/>
      <c r="P438" s="271"/>
      <c r="Q438" s="271"/>
      <c r="R438" s="271"/>
      <c r="S438" s="271"/>
      <c r="T438" s="272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73" t="s">
        <v>175</v>
      </c>
      <c r="AU438" s="273" t="s">
        <v>82</v>
      </c>
      <c r="AV438" s="15" t="s">
        <v>127</v>
      </c>
      <c r="AW438" s="15" t="s">
        <v>33</v>
      </c>
      <c r="AX438" s="15" t="s">
        <v>72</v>
      </c>
      <c r="AY438" s="273" t="s">
        <v>114</v>
      </c>
    </row>
    <row r="439" s="14" customFormat="1">
      <c r="A439" s="14"/>
      <c r="B439" s="252"/>
      <c r="C439" s="253"/>
      <c r="D439" s="237" t="s">
        <v>175</v>
      </c>
      <c r="E439" s="254" t="s">
        <v>19</v>
      </c>
      <c r="F439" s="255" t="s">
        <v>180</v>
      </c>
      <c r="G439" s="253"/>
      <c r="H439" s="256">
        <v>32.75</v>
      </c>
      <c r="I439" s="257"/>
      <c r="J439" s="253"/>
      <c r="K439" s="253"/>
      <c r="L439" s="258"/>
      <c r="M439" s="259"/>
      <c r="N439" s="260"/>
      <c r="O439" s="260"/>
      <c r="P439" s="260"/>
      <c r="Q439" s="260"/>
      <c r="R439" s="260"/>
      <c r="S439" s="260"/>
      <c r="T439" s="261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2" t="s">
        <v>175</v>
      </c>
      <c r="AU439" s="262" t="s">
        <v>82</v>
      </c>
      <c r="AV439" s="14" t="s">
        <v>131</v>
      </c>
      <c r="AW439" s="14" t="s">
        <v>33</v>
      </c>
      <c r="AX439" s="14" t="s">
        <v>80</v>
      </c>
      <c r="AY439" s="262" t="s">
        <v>114</v>
      </c>
    </row>
    <row r="440" s="2" customFormat="1" ht="33" customHeight="1">
      <c r="A440" s="39"/>
      <c r="B440" s="40"/>
      <c r="C440" s="219" t="s">
        <v>496</v>
      </c>
      <c r="D440" s="219" t="s">
        <v>117</v>
      </c>
      <c r="E440" s="220" t="s">
        <v>497</v>
      </c>
      <c r="F440" s="221" t="s">
        <v>498</v>
      </c>
      <c r="G440" s="222" t="s">
        <v>170</v>
      </c>
      <c r="H440" s="223">
        <v>15.4</v>
      </c>
      <c r="I440" s="224"/>
      <c r="J440" s="225">
        <f>ROUND(I440*H440,2)</f>
        <v>0</v>
      </c>
      <c r="K440" s="221" t="s">
        <v>171</v>
      </c>
      <c r="L440" s="45"/>
      <c r="M440" s="226" t="s">
        <v>19</v>
      </c>
      <c r="N440" s="227" t="s">
        <v>43</v>
      </c>
      <c r="O440" s="85"/>
      <c r="P440" s="228">
        <f>O440*H440</f>
        <v>0</v>
      </c>
      <c r="Q440" s="228">
        <v>0</v>
      </c>
      <c r="R440" s="228">
        <f>Q440*H440</f>
        <v>0</v>
      </c>
      <c r="S440" s="228">
        <v>0</v>
      </c>
      <c r="T440" s="229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0" t="s">
        <v>131</v>
      </c>
      <c r="AT440" s="230" t="s">
        <v>117</v>
      </c>
      <c r="AU440" s="230" t="s">
        <v>82</v>
      </c>
      <c r="AY440" s="18" t="s">
        <v>114</v>
      </c>
      <c r="BE440" s="231">
        <f>IF(N440="základní",J440,0)</f>
        <v>0</v>
      </c>
      <c r="BF440" s="231">
        <f>IF(N440="snížená",J440,0)</f>
        <v>0</v>
      </c>
      <c r="BG440" s="231">
        <f>IF(N440="zákl. přenesená",J440,0)</f>
        <v>0</v>
      </c>
      <c r="BH440" s="231">
        <f>IF(N440="sníž. přenesená",J440,0)</f>
        <v>0</v>
      </c>
      <c r="BI440" s="231">
        <f>IF(N440="nulová",J440,0)</f>
        <v>0</v>
      </c>
      <c r="BJ440" s="18" t="s">
        <v>80</v>
      </c>
      <c r="BK440" s="231">
        <f>ROUND(I440*H440,2)</f>
        <v>0</v>
      </c>
      <c r="BL440" s="18" t="s">
        <v>131</v>
      </c>
      <c r="BM440" s="230" t="s">
        <v>499</v>
      </c>
    </row>
    <row r="441" s="2" customFormat="1">
      <c r="A441" s="39"/>
      <c r="B441" s="40"/>
      <c r="C441" s="41"/>
      <c r="D441" s="237" t="s">
        <v>173</v>
      </c>
      <c r="E441" s="41"/>
      <c r="F441" s="238" t="s">
        <v>482</v>
      </c>
      <c r="G441" s="41"/>
      <c r="H441" s="41"/>
      <c r="I441" s="137"/>
      <c r="J441" s="41"/>
      <c r="K441" s="41"/>
      <c r="L441" s="45"/>
      <c r="M441" s="239"/>
      <c r="N441" s="240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173</v>
      </c>
      <c r="AU441" s="18" t="s">
        <v>82</v>
      </c>
    </row>
    <row r="442" s="2" customFormat="1" ht="16.5" customHeight="1">
      <c r="A442" s="39"/>
      <c r="B442" s="40"/>
      <c r="C442" s="219" t="s">
        <v>500</v>
      </c>
      <c r="D442" s="219" t="s">
        <v>117</v>
      </c>
      <c r="E442" s="220" t="s">
        <v>501</v>
      </c>
      <c r="F442" s="221" t="s">
        <v>502</v>
      </c>
      <c r="G442" s="222" t="s">
        <v>223</v>
      </c>
      <c r="H442" s="223">
        <v>509.89999999999998</v>
      </c>
      <c r="I442" s="224"/>
      <c r="J442" s="225">
        <f>ROUND(I442*H442,2)</f>
        <v>0</v>
      </c>
      <c r="K442" s="221" t="s">
        <v>171</v>
      </c>
      <c r="L442" s="45"/>
      <c r="M442" s="226" t="s">
        <v>19</v>
      </c>
      <c r="N442" s="227" t="s">
        <v>43</v>
      </c>
      <c r="O442" s="85"/>
      <c r="P442" s="228">
        <f>O442*H442</f>
        <v>0</v>
      </c>
      <c r="Q442" s="228">
        <v>0.0035999999999999999</v>
      </c>
      <c r="R442" s="228">
        <f>Q442*H442</f>
        <v>1.8356399999999999</v>
      </c>
      <c r="S442" s="228">
        <v>0</v>
      </c>
      <c r="T442" s="229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0" t="s">
        <v>131</v>
      </c>
      <c r="AT442" s="230" t="s">
        <v>117</v>
      </c>
      <c r="AU442" s="230" t="s">
        <v>82</v>
      </c>
      <c r="AY442" s="18" t="s">
        <v>114</v>
      </c>
      <c r="BE442" s="231">
        <f>IF(N442="základní",J442,0)</f>
        <v>0</v>
      </c>
      <c r="BF442" s="231">
        <f>IF(N442="snížená",J442,0)</f>
        <v>0</v>
      </c>
      <c r="BG442" s="231">
        <f>IF(N442="zákl. přenesená",J442,0)</f>
        <v>0</v>
      </c>
      <c r="BH442" s="231">
        <f>IF(N442="sníž. přenesená",J442,0)</f>
        <v>0</v>
      </c>
      <c r="BI442" s="231">
        <f>IF(N442="nulová",J442,0)</f>
        <v>0</v>
      </c>
      <c r="BJ442" s="18" t="s">
        <v>80</v>
      </c>
      <c r="BK442" s="231">
        <f>ROUND(I442*H442,2)</f>
        <v>0</v>
      </c>
      <c r="BL442" s="18" t="s">
        <v>131</v>
      </c>
      <c r="BM442" s="230" t="s">
        <v>503</v>
      </c>
    </row>
    <row r="443" s="2" customFormat="1">
      <c r="A443" s="39"/>
      <c r="B443" s="40"/>
      <c r="C443" s="41"/>
      <c r="D443" s="237" t="s">
        <v>173</v>
      </c>
      <c r="E443" s="41"/>
      <c r="F443" s="238" t="s">
        <v>504</v>
      </c>
      <c r="G443" s="41"/>
      <c r="H443" s="41"/>
      <c r="I443" s="137"/>
      <c r="J443" s="41"/>
      <c r="K443" s="41"/>
      <c r="L443" s="45"/>
      <c r="M443" s="239"/>
      <c r="N443" s="240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173</v>
      </c>
      <c r="AU443" s="18" t="s">
        <v>82</v>
      </c>
    </row>
    <row r="444" s="13" customFormat="1">
      <c r="A444" s="13"/>
      <c r="B444" s="241"/>
      <c r="C444" s="242"/>
      <c r="D444" s="237" t="s">
        <v>175</v>
      </c>
      <c r="E444" s="243" t="s">
        <v>19</v>
      </c>
      <c r="F444" s="244" t="s">
        <v>505</v>
      </c>
      <c r="G444" s="242"/>
      <c r="H444" s="245">
        <v>51.5</v>
      </c>
      <c r="I444" s="246"/>
      <c r="J444" s="242"/>
      <c r="K444" s="242"/>
      <c r="L444" s="247"/>
      <c r="M444" s="248"/>
      <c r="N444" s="249"/>
      <c r="O444" s="249"/>
      <c r="P444" s="249"/>
      <c r="Q444" s="249"/>
      <c r="R444" s="249"/>
      <c r="S444" s="249"/>
      <c r="T444" s="250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1" t="s">
        <v>175</v>
      </c>
      <c r="AU444" s="251" t="s">
        <v>82</v>
      </c>
      <c r="AV444" s="13" t="s">
        <v>82</v>
      </c>
      <c r="AW444" s="13" t="s">
        <v>33</v>
      </c>
      <c r="AX444" s="13" t="s">
        <v>72</v>
      </c>
      <c r="AY444" s="251" t="s">
        <v>114</v>
      </c>
    </row>
    <row r="445" s="13" customFormat="1">
      <c r="A445" s="13"/>
      <c r="B445" s="241"/>
      <c r="C445" s="242"/>
      <c r="D445" s="237" t="s">
        <v>175</v>
      </c>
      <c r="E445" s="243" t="s">
        <v>19</v>
      </c>
      <c r="F445" s="244" t="s">
        <v>506</v>
      </c>
      <c r="G445" s="242"/>
      <c r="H445" s="245">
        <v>78</v>
      </c>
      <c r="I445" s="246"/>
      <c r="J445" s="242"/>
      <c r="K445" s="242"/>
      <c r="L445" s="247"/>
      <c r="M445" s="248"/>
      <c r="N445" s="249"/>
      <c r="O445" s="249"/>
      <c r="P445" s="249"/>
      <c r="Q445" s="249"/>
      <c r="R445" s="249"/>
      <c r="S445" s="249"/>
      <c r="T445" s="250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1" t="s">
        <v>175</v>
      </c>
      <c r="AU445" s="251" t="s">
        <v>82</v>
      </c>
      <c r="AV445" s="13" t="s">
        <v>82</v>
      </c>
      <c r="AW445" s="13" t="s">
        <v>33</v>
      </c>
      <c r="AX445" s="13" t="s">
        <v>72</v>
      </c>
      <c r="AY445" s="251" t="s">
        <v>114</v>
      </c>
    </row>
    <row r="446" s="13" customFormat="1">
      <c r="A446" s="13"/>
      <c r="B446" s="241"/>
      <c r="C446" s="242"/>
      <c r="D446" s="237" t="s">
        <v>175</v>
      </c>
      <c r="E446" s="243" t="s">
        <v>19</v>
      </c>
      <c r="F446" s="244" t="s">
        <v>507</v>
      </c>
      <c r="G446" s="242"/>
      <c r="H446" s="245">
        <v>89</v>
      </c>
      <c r="I446" s="246"/>
      <c r="J446" s="242"/>
      <c r="K446" s="242"/>
      <c r="L446" s="247"/>
      <c r="M446" s="248"/>
      <c r="N446" s="249"/>
      <c r="O446" s="249"/>
      <c r="P446" s="249"/>
      <c r="Q446" s="249"/>
      <c r="R446" s="249"/>
      <c r="S446" s="249"/>
      <c r="T446" s="250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1" t="s">
        <v>175</v>
      </c>
      <c r="AU446" s="251" t="s">
        <v>82</v>
      </c>
      <c r="AV446" s="13" t="s">
        <v>82</v>
      </c>
      <c r="AW446" s="13" t="s">
        <v>33</v>
      </c>
      <c r="AX446" s="13" t="s">
        <v>72</v>
      </c>
      <c r="AY446" s="251" t="s">
        <v>114</v>
      </c>
    </row>
    <row r="447" s="13" customFormat="1">
      <c r="A447" s="13"/>
      <c r="B447" s="241"/>
      <c r="C447" s="242"/>
      <c r="D447" s="237" t="s">
        <v>175</v>
      </c>
      <c r="E447" s="243" t="s">
        <v>19</v>
      </c>
      <c r="F447" s="244" t="s">
        <v>508</v>
      </c>
      <c r="G447" s="242"/>
      <c r="H447" s="245">
        <v>111.40000000000001</v>
      </c>
      <c r="I447" s="246"/>
      <c r="J447" s="242"/>
      <c r="K447" s="242"/>
      <c r="L447" s="247"/>
      <c r="M447" s="248"/>
      <c r="N447" s="249"/>
      <c r="O447" s="249"/>
      <c r="P447" s="249"/>
      <c r="Q447" s="249"/>
      <c r="R447" s="249"/>
      <c r="S447" s="249"/>
      <c r="T447" s="250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1" t="s">
        <v>175</v>
      </c>
      <c r="AU447" s="251" t="s">
        <v>82</v>
      </c>
      <c r="AV447" s="13" t="s">
        <v>82</v>
      </c>
      <c r="AW447" s="13" t="s">
        <v>33</v>
      </c>
      <c r="AX447" s="13" t="s">
        <v>72</v>
      </c>
      <c r="AY447" s="251" t="s">
        <v>114</v>
      </c>
    </row>
    <row r="448" s="13" customFormat="1">
      <c r="A448" s="13"/>
      <c r="B448" s="241"/>
      <c r="C448" s="242"/>
      <c r="D448" s="237" t="s">
        <v>175</v>
      </c>
      <c r="E448" s="243" t="s">
        <v>19</v>
      </c>
      <c r="F448" s="244" t="s">
        <v>509</v>
      </c>
      <c r="G448" s="242"/>
      <c r="H448" s="245">
        <v>88.5</v>
      </c>
      <c r="I448" s="246"/>
      <c r="J448" s="242"/>
      <c r="K448" s="242"/>
      <c r="L448" s="247"/>
      <c r="M448" s="248"/>
      <c r="N448" s="249"/>
      <c r="O448" s="249"/>
      <c r="P448" s="249"/>
      <c r="Q448" s="249"/>
      <c r="R448" s="249"/>
      <c r="S448" s="249"/>
      <c r="T448" s="250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1" t="s">
        <v>175</v>
      </c>
      <c r="AU448" s="251" t="s">
        <v>82</v>
      </c>
      <c r="AV448" s="13" t="s">
        <v>82</v>
      </c>
      <c r="AW448" s="13" t="s">
        <v>33</v>
      </c>
      <c r="AX448" s="13" t="s">
        <v>72</v>
      </c>
      <c r="AY448" s="251" t="s">
        <v>114</v>
      </c>
    </row>
    <row r="449" s="13" customFormat="1">
      <c r="A449" s="13"/>
      <c r="B449" s="241"/>
      <c r="C449" s="242"/>
      <c r="D449" s="237" t="s">
        <v>175</v>
      </c>
      <c r="E449" s="243" t="s">
        <v>19</v>
      </c>
      <c r="F449" s="244" t="s">
        <v>510</v>
      </c>
      <c r="G449" s="242"/>
      <c r="H449" s="245">
        <v>87</v>
      </c>
      <c r="I449" s="246"/>
      <c r="J449" s="242"/>
      <c r="K449" s="242"/>
      <c r="L449" s="247"/>
      <c r="M449" s="248"/>
      <c r="N449" s="249"/>
      <c r="O449" s="249"/>
      <c r="P449" s="249"/>
      <c r="Q449" s="249"/>
      <c r="R449" s="249"/>
      <c r="S449" s="249"/>
      <c r="T449" s="250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1" t="s">
        <v>175</v>
      </c>
      <c r="AU449" s="251" t="s">
        <v>82</v>
      </c>
      <c r="AV449" s="13" t="s">
        <v>82</v>
      </c>
      <c r="AW449" s="13" t="s">
        <v>33</v>
      </c>
      <c r="AX449" s="13" t="s">
        <v>72</v>
      </c>
      <c r="AY449" s="251" t="s">
        <v>114</v>
      </c>
    </row>
    <row r="450" s="13" customFormat="1">
      <c r="A450" s="13"/>
      <c r="B450" s="241"/>
      <c r="C450" s="242"/>
      <c r="D450" s="237" t="s">
        <v>175</v>
      </c>
      <c r="E450" s="243" t="s">
        <v>19</v>
      </c>
      <c r="F450" s="244" t="s">
        <v>237</v>
      </c>
      <c r="G450" s="242"/>
      <c r="H450" s="245">
        <v>4.5</v>
      </c>
      <c r="I450" s="246"/>
      <c r="J450" s="242"/>
      <c r="K450" s="242"/>
      <c r="L450" s="247"/>
      <c r="M450" s="248"/>
      <c r="N450" s="249"/>
      <c r="O450" s="249"/>
      <c r="P450" s="249"/>
      <c r="Q450" s="249"/>
      <c r="R450" s="249"/>
      <c r="S450" s="249"/>
      <c r="T450" s="250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1" t="s">
        <v>175</v>
      </c>
      <c r="AU450" s="251" t="s">
        <v>82</v>
      </c>
      <c r="AV450" s="13" t="s">
        <v>82</v>
      </c>
      <c r="AW450" s="13" t="s">
        <v>33</v>
      </c>
      <c r="AX450" s="13" t="s">
        <v>72</v>
      </c>
      <c r="AY450" s="251" t="s">
        <v>114</v>
      </c>
    </row>
    <row r="451" s="15" customFormat="1">
      <c r="A451" s="15"/>
      <c r="B451" s="263"/>
      <c r="C451" s="264"/>
      <c r="D451" s="237" t="s">
        <v>175</v>
      </c>
      <c r="E451" s="265" t="s">
        <v>19</v>
      </c>
      <c r="F451" s="266" t="s">
        <v>511</v>
      </c>
      <c r="G451" s="264"/>
      <c r="H451" s="267">
        <v>509.89999999999998</v>
      </c>
      <c r="I451" s="268"/>
      <c r="J451" s="264"/>
      <c r="K451" s="264"/>
      <c r="L451" s="269"/>
      <c r="M451" s="270"/>
      <c r="N451" s="271"/>
      <c r="O451" s="271"/>
      <c r="P451" s="271"/>
      <c r="Q451" s="271"/>
      <c r="R451" s="271"/>
      <c r="S451" s="271"/>
      <c r="T451" s="272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73" t="s">
        <v>175</v>
      </c>
      <c r="AU451" s="273" t="s">
        <v>82</v>
      </c>
      <c r="AV451" s="15" t="s">
        <v>127</v>
      </c>
      <c r="AW451" s="15" t="s">
        <v>33</v>
      </c>
      <c r="AX451" s="15" t="s">
        <v>72</v>
      </c>
      <c r="AY451" s="273" t="s">
        <v>114</v>
      </c>
    </row>
    <row r="452" s="14" customFormat="1">
      <c r="A452" s="14"/>
      <c r="B452" s="252"/>
      <c r="C452" s="253"/>
      <c r="D452" s="237" t="s">
        <v>175</v>
      </c>
      <c r="E452" s="254" t="s">
        <v>19</v>
      </c>
      <c r="F452" s="255" t="s">
        <v>180</v>
      </c>
      <c r="G452" s="253"/>
      <c r="H452" s="256">
        <v>509.89999999999998</v>
      </c>
      <c r="I452" s="257"/>
      <c r="J452" s="253"/>
      <c r="K452" s="253"/>
      <c r="L452" s="258"/>
      <c r="M452" s="259"/>
      <c r="N452" s="260"/>
      <c r="O452" s="260"/>
      <c r="P452" s="260"/>
      <c r="Q452" s="260"/>
      <c r="R452" s="260"/>
      <c r="S452" s="260"/>
      <c r="T452" s="261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2" t="s">
        <v>175</v>
      </c>
      <c r="AU452" s="262" t="s">
        <v>82</v>
      </c>
      <c r="AV452" s="14" t="s">
        <v>131</v>
      </c>
      <c r="AW452" s="14" t="s">
        <v>33</v>
      </c>
      <c r="AX452" s="14" t="s">
        <v>80</v>
      </c>
      <c r="AY452" s="262" t="s">
        <v>114</v>
      </c>
    </row>
    <row r="453" s="12" customFormat="1" ht="22.8" customHeight="1">
      <c r="A453" s="12"/>
      <c r="B453" s="203"/>
      <c r="C453" s="204"/>
      <c r="D453" s="205" t="s">
        <v>71</v>
      </c>
      <c r="E453" s="217" t="s">
        <v>151</v>
      </c>
      <c r="F453" s="217" t="s">
        <v>512</v>
      </c>
      <c r="G453" s="204"/>
      <c r="H453" s="204"/>
      <c r="I453" s="207"/>
      <c r="J453" s="218">
        <f>BK453</f>
        <v>0</v>
      </c>
      <c r="K453" s="204"/>
      <c r="L453" s="209"/>
      <c r="M453" s="210"/>
      <c r="N453" s="211"/>
      <c r="O453" s="211"/>
      <c r="P453" s="212">
        <f>SUM(P454:P516)</f>
        <v>0</v>
      </c>
      <c r="Q453" s="211"/>
      <c r="R453" s="212">
        <f>SUM(R454:R516)</f>
        <v>7.2553400000000003</v>
      </c>
      <c r="S453" s="211"/>
      <c r="T453" s="213">
        <f>SUM(T454:T516)</f>
        <v>0.55000000000000004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14" t="s">
        <v>80</v>
      </c>
      <c r="AT453" s="215" t="s">
        <v>71</v>
      </c>
      <c r="AU453" s="215" t="s">
        <v>80</v>
      </c>
      <c r="AY453" s="214" t="s">
        <v>114</v>
      </c>
      <c r="BK453" s="216">
        <f>SUM(BK454:BK516)</f>
        <v>0</v>
      </c>
    </row>
    <row r="454" s="2" customFormat="1" ht="21.75" customHeight="1">
      <c r="A454" s="39"/>
      <c r="B454" s="40"/>
      <c r="C454" s="219" t="s">
        <v>513</v>
      </c>
      <c r="D454" s="219" t="s">
        <v>117</v>
      </c>
      <c r="E454" s="220" t="s">
        <v>514</v>
      </c>
      <c r="F454" s="221" t="s">
        <v>515</v>
      </c>
      <c r="G454" s="222" t="s">
        <v>223</v>
      </c>
      <c r="H454" s="223">
        <v>22.5</v>
      </c>
      <c r="I454" s="224"/>
      <c r="J454" s="225">
        <f>ROUND(I454*H454,2)</f>
        <v>0</v>
      </c>
      <c r="K454" s="221" t="s">
        <v>171</v>
      </c>
      <c r="L454" s="45"/>
      <c r="M454" s="226" t="s">
        <v>19</v>
      </c>
      <c r="N454" s="227" t="s">
        <v>43</v>
      </c>
      <c r="O454" s="85"/>
      <c r="P454" s="228">
        <f>O454*H454</f>
        <v>0</v>
      </c>
      <c r="Q454" s="228">
        <v>0.01235</v>
      </c>
      <c r="R454" s="228">
        <f>Q454*H454</f>
        <v>0.27787499999999998</v>
      </c>
      <c r="S454" s="228">
        <v>0</v>
      </c>
      <c r="T454" s="229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0" t="s">
        <v>131</v>
      </c>
      <c r="AT454" s="230" t="s">
        <v>117</v>
      </c>
      <c r="AU454" s="230" t="s">
        <v>82</v>
      </c>
      <c r="AY454" s="18" t="s">
        <v>114</v>
      </c>
      <c r="BE454" s="231">
        <f>IF(N454="základní",J454,0)</f>
        <v>0</v>
      </c>
      <c r="BF454" s="231">
        <f>IF(N454="snížená",J454,0)</f>
        <v>0</v>
      </c>
      <c r="BG454" s="231">
        <f>IF(N454="zákl. přenesená",J454,0)</f>
        <v>0</v>
      </c>
      <c r="BH454" s="231">
        <f>IF(N454="sníž. přenesená",J454,0)</f>
        <v>0</v>
      </c>
      <c r="BI454" s="231">
        <f>IF(N454="nulová",J454,0)</f>
        <v>0</v>
      </c>
      <c r="BJ454" s="18" t="s">
        <v>80</v>
      </c>
      <c r="BK454" s="231">
        <f>ROUND(I454*H454,2)</f>
        <v>0</v>
      </c>
      <c r="BL454" s="18" t="s">
        <v>131</v>
      </c>
      <c r="BM454" s="230" t="s">
        <v>516</v>
      </c>
    </row>
    <row r="455" s="2" customFormat="1">
      <c r="A455" s="39"/>
      <c r="B455" s="40"/>
      <c r="C455" s="41"/>
      <c r="D455" s="237" t="s">
        <v>173</v>
      </c>
      <c r="E455" s="41"/>
      <c r="F455" s="238" t="s">
        <v>517</v>
      </c>
      <c r="G455" s="41"/>
      <c r="H455" s="41"/>
      <c r="I455" s="137"/>
      <c r="J455" s="41"/>
      <c r="K455" s="41"/>
      <c r="L455" s="45"/>
      <c r="M455" s="239"/>
      <c r="N455" s="240"/>
      <c r="O455" s="85"/>
      <c r="P455" s="85"/>
      <c r="Q455" s="85"/>
      <c r="R455" s="85"/>
      <c r="S455" s="85"/>
      <c r="T455" s="86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173</v>
      </c>
      <c r="AU455" s="18" t="s">
        <v>82</v>
      </c>
    </row>
    <row r="456" s="13" customFormat="1">
      <c r="A456" s="13"/>
      <c r="B456" s="241"/>
      <c r="C456" s="242"/>
      <c r="D456" s="237" t="s">
        <v>175</v>
      </c>
      <c r="E456" s="243" t="s">
        <v>19</v>
      </c>
      <c r="F456" s="244" t="s">
        <v>518</v>
      </c>
      <c r="G456" s="242"/>
      <c r="H456" s="245">
        <v>2.5</v>
      </c>
      <c r="I456" s="246"/>
      <c r="J456" s="242"/>
      <c r="K456" s="242"/>
      <c r="L456" s="247"/>
      <c r="M456" s="248"/>
      <c r="N456" s="249"/>
      <c r="O456" s="249"/>
      <c r="P456" s="249"/>
      <c r="Q456" s="249"/>
      <c r="R456" s="249"/>
      <c r="S456" s="249"/>
      <c r="T456" s="250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1" t="s">
        <v>175</v>
      </c>
      <c r="AU456" s="251" t="s">
        <v>82</v>
      </c>
      <c r="AV456" s="13" t="s">
        <v>82</v>
      </c>
      <c r="AW456" s="13" t="s">
        <v>33</v>
      </c>
      <c r="AX456" s="13" t="s">
        <v>72</v>
      </c>
      <c r="AY456" s="251" t="s">
        <v>114</v>
      </c>
    </row>
    <row r="457" s="13" customFormat="1">
      <c r="A457" s="13"/>
      <c r="B457" s="241"/>
      <c r="C457" s="242"/>
      <c r="D457" s="237" t="s">
        <v>175</v>
      </c>
      <c r="E457" s="243" t="s">
        <v>19</v>
      </c>
      <c r="F457" s="244" t="s">
        <v>519</v>
      </c>
      <c r="G457" s="242"/>
      <c r="H457" s="245">
        <v>1.5</v>
      </c>
      <c r="I457" s="246"/>
      <c r="J457" s="242"/>
      <c r="K457" s="242"/>
      <c r="L457" s="247"/>
      <c r="M457" s="248"/>
      <c r="N457" s="249"/>
      <c r="O457" s="249"/>
      <c r="P457" s="249"/>
      <c r="Q457" s="249"/>
      <c r="R457" s="249"/>
      <c r="S457" s="249"/>
      <c r="T457" s="250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1" t="s">
        <v>175</v>
      </c>
      <c r="AU457" s="251" t="s">
        <v>82</v>
      </c>
      <c r="AV457" s="13" t="s">
        <v>82</v>
      </c>
      <c r="AW457" s="13" t="s">
        <v>33</v>
      </c>
      <c r="AX457" s="13" t="s">
        <v>72</v>
      </c>
      <c r="AY457" s="251" t="s">
        <v>114</v>
      </c>
    </row>
    <row r="458" s="13" customFormat="1">
      <c r="A458" s="13"/>
      <c r="B458" s="241"/>
      <c r="C458" s="242"/>
      <c r="D458" s="237" t="s">
        <v>175</v>
      </c>
      <c r="E458" s="243" t="s">
        <v>19</v>
      </c>
      <c r="F458" s="244" t="s">
        <v>520</v>
      </c>
      <c r="G458" s="242"/>
      <c r="H458" s="245">
        <v>3</v>
      </c>
      <c r="I458" s="246"/>
      <c r="J458" s="242"/>
      <c r="K458" s="242"/>
      <c r="L458" s="247"/>
      <c r="M458" s="248"/>
      <c r="N458" s="249"/>
      <c r="O458" s="249"/>
      <c r="P458" s="249"/>
      <c r="Q458" s="249"/>
      <c r="R458" s="249"/>
      <c r="S458" s="249"/>
      <c r="T458" s="250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1" t="s">
        <v>175</v>
      </c>
      <c r="AU458" s="251" t="s">
        <v>82</v>
      </c>
      <c r="AV458" s="13" t="s">
        <v>82</v>
      </c>
      <c r="AW458" s="13" t="s">
        <v>33</v>
      </c>
      <c r="AX458" s="13" t="s">
        <v>72</v>
      </c>
      <c r="AY458" s="251" t="s">
        <v>114</v>
      </c>
    </row>
    <row r="459" s="13" customFormat="1">
      <c r="A459" s="13"/>
      <c r="B459" s="241"/>
      <c r="C459" s="242"/>
      <c r="D459" s="237" t="s">
        <v>175</v>
      </c>
      <c r="E459" s="243" t="s">
        <v>19</v>
      </c>
      <c r="F459" s="244" t="s">
        <v>521</v>
      </c>
      <c r="G459" s="242"/>
      <c r="H459" s="245">
        <v>10</v>
      </c>
      <c r="I459" s="246"/>
      <c r="J459" s="242"/>
      <c r="K459" s="242"/>
      <c r="L459" s="247"/>
      <c r="M459" s="248"/>
      <c r="N459" s="249"/>
      <c r="O459" s="249"/>
      <c r="P459" s="249"/>
      <c r="Q459" s="249"/>
      <c r="R459" s="249"/>
      <c r="S459" s="249"/>
      <c r="T459" s="250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1" t="s">
        <v>175</v>
      </c>
      <c r="AU459" s="251" t="s">
        <v>82</v>
      </c>
      <c r="AV459" s="13" t="s">
        <v>82</v>
      </c>
      <c r="AW459" s="13" t="s">
        <v>33</v>
      </c>
      <c r="AX459" s="13" t="s">
        <v>72</v>
      </c>
      <c r="AY459" s="251" t="s">
        <v>114</v>
      </c>
    </row>
    <row r="460" s="13" customFormat="1">
      <c r="A460" s="13"/>
      <c r="B460" s="241"/>
      <c r="C460" s="242"/>
      <c r="D460" s="237" t="s">
        <v>175</v>
      </c>
      <c r="E460" s="243" t="s">
        <v>19</v>
      </c>
      <c r="F460" s="244" t="s">
        <v>522</v>
      </c>
      <c r="G460" s="242"/>
      <c r="H460" s="245">
        <v>3</v>
      </c>
      <c r="I460" s="246"/>
      <c r="J460" s="242"/>
      <c r="K460" s="242"/>
      <c r="L460" s="247"/>
      <c r="M460" s="248"/>
      <c r="N460" s="249"/>
      <c r="O460" s="249"/>
      <c r="P460" s="249"/>
      <c r="Q460" s="249"/>
      <c r="R460" s="249"/>
      <c r="S460" s="249"/>
      <c r="T460" s="250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1" t="s">
        <v>175</v>
      </c>
      <c r="AU460" s="251" t="s">
        <v>82</v>
      </c>
      <c r="AV460" s="13" t="s">
        <v>82</v>
      </c>
      <c r="AW460" s="13" t="s">
        <v>33</v>
      </c>
      <c r="AX460" s="13" t="s">
        <v>72</v>
      </c>
      <c r="AY460" s="251" t="s">
        <v>114</v>
      </c>
    </row>
    <row r="461" s="13" customFormat="1">
      <c r="A461" s="13"/>
      <c r="B461" s="241"/>
      <c r="C461" s="242"/>
      <c r="D461" s="237" t="s">
        <v>175</v>
      </c>
      <c r="E461" s="243" t="s">
        <v>19</v>
      </c>
      <c r="F461" s="244" t="s">
        <v>523</v>
      </c>
      <c r="G461" s="242"/>
      <c r="H461" s="245">
        <v>2.5</v>
      </c>
      <c r="I461" s="246"/>
      <c r="J461" s="242"/>
      <c r="K461" s="242"/>
      <c r="L461" s="247"/>
      <c r="M461" s="248"/>
      <c r="N461" s="249"/>
      <c r="O461" s="249"/>
      <c r="P461" s="249"/>
      <c r="Q461" s="249"/>
      <c r="R461" s="249"/>
      <c r="S461" s="249"/>
      <c r="T461" s="250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1" t="s">
        <v>175</v>
      </c>
      <c r="AU461" s="251" t="s">
        <v>82</v>
      </c>
      <c r="AV461" s="13" t="s">
        <v>82</v>
      </c>
      <c r="AW461" s="13" t="s">
        <v>33</v>
      </c>
      <c r="AX461" s="13" t="s">
        <v>72</v>
      </c>
      <c r="AY461" s="251" t="s">
        <v>114</v>
      </c>
    </row>
    <row r="462" s="15" customFormat="1">
      <c r="A462" s="15"/>
      <c r="B462" s="263"/>
      <c r="C462" s="264"/>
      <c r="D462" s="237" t="s">
        <v>175</v>
      </c>
      <c r="E462" s="265" t="s">
        <v>19</v>
      </c>
      <c r="F462" s="266" t="s">
        <v>524</v>
      </c>
      <c r="G462" s="264"/>
      <c r="H462" s="267">
        <v>22.5</v>
      </c>
      <c r="I462" s="268"/>
      <c r="J462" s="264"/>
      <c r="K462" s="264"/>
      <c r="L462" s="269"/>
      <c r="M462" s="270"/>
      <c r="N462" s="271"/>
      <c r="O462" s="271"/>
      <c r="P462" s="271"/>
      <c r="Q462" s="271"/>
      <c r="R462" s="271"/>
      <c r="S462" s="271"/>
      <c r="T462" s="272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73" t="s">
        <v>175</v>
      </c>
      <c r="AU462" s="273" t="s">
        <v>82</v>
      </c>
      <c r="AV462" s="15" t="s">
        <v>127</v>
      </c>
      <c r="AW462" s="15" t="s">
        <v>33</v>
      </c>
      <c r="AX462" s="15" t="s">
        <v>72</v>
      </c>
      <c r="AY462" s="273" t="s">
        <v>114</v>
      </c>
    </row>
    <row r="463" s="14" customFormat="1">
      <c r="A463" s="14"/>
      <c r="B463" s="252"/>
      <c r="C463" s="253"/>
      <c r="D463" s="237" t="s">
        <v>175</v>
      </c>
      <c r="E463" s="254" t="s">
        <v>19</v>
      </c>
      <c r="F463" s="255" t="s">
        <v>180</v>
      </c>
      <c r="G463" s="253"/>
      <c r="H463" s="256">
        <v>22.5</v>
      </c>
      <c r="I463" s="257"/>
      <c r="J463" s="253"/>
      <c r="K463" s="253"/>
      <c r="L463" s="258"/>
      <c r="M463" s="259"/>
      <c r="N463" s="260"/>
      <c r="O463" s="260"/>
      <c r="P463" s="260"/>
      <c r="Q463" s="260"/>
      <c r="R463" s="260"/>
      <c r="S463" s="260"/>
      <c r="T463" s="261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2" t="s">
        <v>175</v>
      </c>
      <c r="AU463" s="262" t="s">
        <v>82</v>
      </c>
      <c r="AV463" s="14" t="s">
        <v>131</v>
      </c>
      <c r="AW463" s="14" t="s">
        <v>33</v>
      </c>
      <c r="AX463" s="14" t="s">
        <v>80</v>
      </c>
      <c r="AY463" s="262" t="s">
        <v>114</v>
      </c>
    </row>
    <row r="464" s="2" customFormat="1" ht="16.5" customHeight="1">
      <c r="A464" s="39"/>
      <c r="B464" s="40"/>
      <c r="C464" s="219" t="s">
        <v>525</v>
      </c>
      <c r="D464" s="219" t="s">
        <v>117</v>
      </c>
      <c r="E464" s="220" t="s">
        <v>526</v>
      </c>
      <c r="F464" s="221" t="s">
        <v>527</v>
      </c>
      <c r="G464" s="222" t="s">
        <v>399</v>
      </c>
      <c r="H464" s="223">
        <v>11</v>
      </c>
      <c r="I464" s="224"/>
      <c r="J464" s="225">
        <f>ROUND(I464*H464,2)</f>
        <v>0</v>
      </c>
      <c r="K464" s="221" t="s">
        <v>19</v>
      </c>
      <c r="L464" s="45"/>
      <c r="M464" s="226" t="s">
        <v>19</v>
      </c>
      <c r="N464" s="227" t="s">
        <v>43</v>
      </c>
      <c r="O464" s="85"/>
      <c r="P464" s="228">
        <f>O464*H464</f>
        <v>0</v>
      </c>
      <c r="Q464" s="228">
        <v>0.0027399999999999998</v>
      </c>
      <c r="R464" s="228">
        <f>Q464*H464</f>
        <v>0.030139999999999997</v>
      </c>
      <c r="S464" s="228">
        <v>0</v>
      </c>
      <c r="T464" s="229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0" t="s">
        <v>131</v>
      </c>
      <c r="AT464" s="230" t="s">
        <v>117</v>
      </c>
      <c r="AU464" s="230" t="s">
        <v>82</v>
      </c>
      <c r="AY464" s="18" t="s">
        <v>114</v>
      </c>
      <c r="BE464" s="231">
        <f>IF(N464="základní",J464,0)</f>
        <v>0</v>
      </c>
      <c r="BF464" s="231">
        <f>IF(N464="snížená",J464,0)</f>
        <v>0</v>
      </c>
      <c r="BG464" s="231">
        <f>IF(N464="zákl. přenesená",J464,0)</f>
        <v>0</v>
      </c>
      <c r="BH464" s="231">
        <f>IF(N464="sníž. přenesená",J464,0)</f>
        <v>0</v>
      </c>
      <c r="BI464" s="231">
        <f>IF(N464="nulová",J464,0)</f>
        <v>0</v>
      </c>
      <c r="BJ464" s="18" t="s">
        <v>80</v>
      </c>
      <c r="BK464" s="231">
        <f>ROUND(I464*H464,2)</f>
        <v>0</v>
      </c>
      <c r="BL464" s="18" t="s">
        <v>131</v>
      </c>
      <c r="BM464" s="230" t="s">
        <v>528</v>
      </c>
    </row>
    <row r="465" s="2" customFormat="1">
      <c r="A465" s="39"/>
      <c r="B465" s="40"/>
      <c r="C465" s="41"/>
      <c r="D465" s="237" t="s">
        <v>173</v>
      </c>
      <c r="E465" s="41"/>
      <c r="F465" s="238" t="s">
        <v>517</v>
      </c>
      <c r="G465" s="41"/>
      <c r="H465" s="41"/>
      <c r="I465" s="137"/>
      <c r="J465" s="41"/>
      <c r="K465" s="41"/>
      <c r="L465" s="45"/>
      <c r="M465" s="239"/>
      <c r="N465" s="240"/>
      <c r="O465" s="85"/>
      <c r="P465" s="85"/>
      <c r="Q465" s="85"/>
      <c r="R465" s="85"/>
      <c r="S465" s="85"/>
      <c r="T465" s="86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173</v>
      </c>
      <c r="AU465" s="18" t="s">
        <v>82</v>
      </c>
    </row>
    <row r="466" s="13" customFormat="1">
      <c r="A466" s="13"/>
      <c r="B466" s="241"/>
      <c r="C466" s="242"/>
      <c r="D466" s="237" t="s">
        <v>175</v>
      </c>
      <c r="E466" s="243" t="s">
        <v>19</v>
      </c>
      <c r="F466" s="244" t="s">
        <v>376</v>
      </c>
      <c r="G466" s="242"/>
      <c r="H466" s="245">
        <v>2</v>
      </c>
      <c r="I466" s="246"/>
      <c r="J466" s="242"/>
      <c r="K466" s="242"/>
      <c r="L466" s="247"/>
      <c r="M466" s="248"/>
      <c r="N466" s="249"/>
      <c r="O466" s="249"/>
      <c r="P466" s="249"/>
      <c r="Q466" s="249"/>
      <c r="R466" s="249"/>
      <c r="S466" s="249"/>
      <c r="T466" s="250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1" t="s">
        <v>175</v>
      </c>
      <c r="AU466" s="251" t="s">
        <v>82</v>
      </c>
      <c r="AV466" s="13" t="s">
        <v>82</v>
      </c>
      <c r="AW466" s="13" t="s">
        <v>33</v>
      </c>
      <c r="AX466" s="13" t="s">
        <v>72</v>
      </c>
      <c r="AY466" s="251" t="s">
        <v>114</v>
      </c>
    </row>
    <row r="467" s="13" customFormat="1">
      <c r="A467" s="13"/>
      <c r="B467" s="241"/>
      <c r="C467" s="242"/>
      <c r="D467" s="237" t="s">
        <v>175</v>
      </c>
      <c r="E467" s="243" t="s">
        <v>19</v>
      </c>
      <c r="F467" s="244" t="s">
        <v>377</v>
      </c>
      <c r="G467" s="242"/>
      <c r="H467" s="245">
        <v>1</v>
      </c>
      <c r="I467" s="246"/>
      <c r="J467" s="242"/>
      <c r="K467" s="242"/>
      <c r="L467" s="247"/>
      <c r="M467" s="248"/>
      <c r="N467" s="249"/>
      <c r="O467" s="249"/>
      <c r="P467" s="249"/>
      <c r="Q467" s="249"/>
      <c r="R467" s="249"/>
      <c r="S467" s="249"/>
      <c r="T467" s="250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1" t="s">
        <v>175</v>
      </c>
      <c r="AU467" s="251" t="s">
        <v>82</v>
      </c>
      <c r="AV467" s="13" t="s">
        <v>82</v>
      </c>
      <c r="AW467" s="13" t="s">
        <v>33</v>
      </c>
      <c r="AX467" s="13" t="s">
        <v>72</v>
      </c>
      <c r="AY467" s="251" t="s">
        <v>114</v>
      </c>
    </row>
    <row r="468" s="13" customFormat="1">
      <c r="A468" s="13"/>
      <c r="B468" s="241"/>
      <c r="C468" s="242"/>
      <c r="D468" s="237" t="s">
        <v>175</v>
      </c>
      <c r="E468" s="243" t="s">
        <v>19</v>
      </c>
      <c r="F468" s="244" t="s">
        <v>378</v>
      </c>
      <c r="G468" s="242"/>
      <c r="H468" s="245">
        <v>2</v>
      </c>
      <c r="I468" s="246"/>
      <c r="J468" s="242"/>
      <c r="K468" s="242"/>
      <c r="L468" s="247"/>
      <c r="M468" s="248"/>
      <c r="N468" s="249"/>
      <c r="O468" s="249"/>
      <c r="P468" s="249"/>
      <c r="Q468" s="249"/>
      <c r="R468" s="249"/>
      <c r="S468" s="249"/>
      <c r="T468" s="250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1" t="s">
        <v>175</v>
      </c>
      <c r="AU468" s="251" t="s">
        <v>82</v>
      </c>
      <c r="AV468" s="13" t="s">
        <v>82</v>
      </c>
      <c r="AW468" s="13" t="s">
        <v>33</v>
      </c>
      <c r="AX468" s="13" t="s">
        <v>72</v>
      </c>
      <c r="AY468" s="251" t="s">
        <v>114</v>
      </c>
    </row>
    <row r="469" s="13" customFormat="1">
      <c r="A469" s="13"/>
      <c r="B469" s="241"/>
      <c r="C469" s="242"/>
      <c r="D469" s="237" t="s">
        <v>175</v>
      </c>
      <c r="E469" s="243" t="s">
        <v>19</v>
      </c>
      <c r="F469" s="244" t="s">
        <v>379</v>
      </c>
      <c r="G469" s="242"/>
      <c r="H469" s="245">
        <v>3</v>
      </c>
      <c r="I469" s="246"/>
      <c r="J469" s="242"/>
      <c r="K469" s="242"/>
      <c r="L469" s="247"/>
      <c r="M469" s="248"/>
      <c r="N469" s="249"/>
      <c r="O469" s="249"/>
      <c r="P469" s="249"/>
      <c r="Q469" s="249"/>
      <c r="R469" s="249"/>
      <c r="S469" s="249"/>
      <c r="T469" s="250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1" t="s">
        <v>175</v>
      </c>
      <c r="AU469" s="251" t="s">
        <v>82</v>
      </c>
      <c r="AV469" s="13" t="s">
        <v>82</v>
      </c>
      <c r="AW469" s="13" t="s">
        <v>33</v>
      </c>
      <c r="AX469" s="13" t="s">
        <v>72</v>
      </c>
      <c r="AY469" s="251" t="s">
        <v>114</v>
      </c>
    </row>
    <row r="470" s="13" customFormat="1">
      <c r="A470" s="13"/>
      <c r="B470" s="241"/>
      <c r="C470" s="242"/>
      <c r="D470" s="237" t="s">
        <v>175</v>
      </c>
      <c r="E470" s="243" t="s">
        <v>19</v>
      </c>
      <c r="F470" s="244" t="s">
        <v>380</v>
      </c>
      <c r="G470" s="242"/>
      <c r="H470" s="245">
        <v>2</v>
      </c>
      <c r="I470" s="246"/>
      <c r="J470" s="242"/>
      <c r="K470" s="242"/>
      <c r="L470" s="247"/>
      <c r="M470" s="248"/>
      <c r="N470" s="249"/>
      <c r="O470" s="249"/>
      <c r="P470" s="249"/>
      <c r="Q470" s="249"/>
      <c r="R470" s="249"/>
      <c r="S470" s="249"/>
      <c r="T470" s="250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1" t="s">
        <v>175</v>
      </c>
      <c r="AU470" s="251" t="s">
        <v>82</v>
      </c>
      <c r="AV470" s="13" t="s">
        <v>82</v>
      </c>
      <c r="AW470" s="13" t="s">
        <v>33</v>
      </c>
      <c r="AX470" s="13" t="s">
        <v>72</v>
      </c>
      <c r="AY470" s="251" t="s">
        <v>114</v>
      </c>
    </row>
    <row r="471" s="13" customFormat="1">
      <c r="A471" s="13"/>
      <c r="B471" s="241"/>
      <c r="C471" s="242"/>
      <c r="D471" s="237" t="s">
        <v>175</v>
      </c>
      <c r="E471" s="243" t="s">
        <v>19</v>
      </c>
      <c r="F471" s="244" t="s">
        <v>381</v>
      </c>
      <c r="G471" s="242"/>
      <c r="H471" s="245">
        <v>1</v>
      </c>
      <c r="I471" s="246"/>
      <c r="J471" s="242"/>
      <c r="K471" s="242"/>
      <c r="L471" s="247"/>
      <c r="M471" s="248"/>
      <c r="N471" s="249"/>
      <c r="O471" s="249"/>
      <c r="P471" s="249"/>
      <c r="Q471" s="249"/>
      <c r="R471" s="249"/>
      <c r="S471" s="249"/>
      <c r="T471" s="250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1" t="s">
        <v>175</v>
      </c>
      <c r="AU471" s="251" t="s">
        <v>82</v>
      </c>
      <c r="AV471" s="13" t="s">
        <v>82</v>
      </c>
      <c r="AW471" s="13" t="s">
        <v>33</v>
      </c>
      <c r="AX471" s="13" t="s">
        <v>72</v>
      </c>
      <c r="AY471" s="251" t="s">
        <v>114</v>
      </c>
    </row>
    <row r="472" s="14" customFormat="1">
      <c r="A472" s="14"/>
      <c r="B472" s="252"/>
      <c r="C472" s="253"/>
      <c r="D472" s="237" t="s">
        <v>175</v>
      </c>
      <c r="E472" s="254" t="s">
        <v>19</v>
      </c>
      <c r="F472" s="255" t="s">
        <v>180</v>
      </c>
      <c r="G472" s="253"/>
      <c r="H472" s="256">
        <v>11</v>
      </c>
      <c r="I472" s="257"/>
      <c r="J472" s="253"/>
      <c r="K472" s="253"/>
      <c r="L472" s="258"/>
      <c r="M472" s="259"/>
      <c r="N472" s="260"/>
      <c r="O472" s="260"/>
      <c r="P472" s="260"/>
      <c r="Q472" s="260"/>
      <c r="R472" s="260"/>
      <c r="S472" s="260"/>
      <c r="T472" s="261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2" t="s">
        <v>175</v>
      </c>
      <c r="AU472" s="262" t="s">
        <v>82</v>
      </c>
      <c r="AV472" s="14" t="s">
        <v>131</v>
      </c>
      <c r="AW472" s="14" t="s">
        <v>33</v>
      </c>
      <c r="AX472" s="14" t="s">
        <v>80</v>
      </c>
      <c r="AY472" s="262" t="s">
        <v>114</v>
      </c>
    </row>
    <row r="473" s="2" customFormat="1" ht="21.75" customHeight="1">
      <c r="A473" s="39"/>
      <c r="B473" s="40"/>
      <c r="C473" s="219" t="s">
        <v>529</v>
      </c>
      <c r="D473" s="219" t="s">
        <v>117</v>
      </c>
      <c r="E473" s="220" t="s">
        <v>530</v>
      </c>
      <c r="F473" s="221" t="s">
        <v>531</v>
      </c>
      <c r="G473" s="222" t="s">
        <v>399</v>
      </c>
      <c r="H473" s="223">
        <v>22</v>
      </c>
      <c r="I473" s="224"/>
      <c r="J473" s="225">
        <f>ROUND(I473*H473,2)</f>
        <v>0</v>
      </c>
      <c r="K473" s="221" t="s">
        <v>171</v>
      </c>
      <c r="L473" s="45"/>
      <c r="M473" s="226" t="s">
        <v>19</v>
      </c>
      <c r="N473" s="227" t="s">
        <v>43</v>
      </c>
      <c r="O473" s="85"/>
      <c r="P473" s="228">
        <f>O473*H473</f>
        <v>0</v>
      </c>
      <c r="Q473" s="228">
        <v>0</v>
      </c>
      <c r="R473" s="228">
        <f>Q473*H473</f>
        <v>0</v>
      </c>
      <c r="S473" s="228">
        <v>0</v>
      </c>
      <c r="T473" s="229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0" t="s">
        <v>131</v>
      </c>
      <c r="AT473" s="230" t="s">
        <v>117</v>
      </c>
      <c r="AU473" s="230" t="s">
        <v>82</v>
      </c>
      <c r="AY473" s="18" t="s">
        <v>114</v>
      </c>
      <c r="BE473" s="231">
        <f>IF(N473="základní",J473,0)</f>
        <v>0</v>
      </c>
      <c r="BF473" s="231">
        <f>IF(N473="snížená",J473,0)</f>
        <v>0</v>
      </c>
      <c r="BG473" s="231">
        <f>IF(N473="zákl. přenesená",J473,0)</f>
        <v>0</v>
      </c>
      <c r="BH473" s="231">
        <f>IF(N473="sníž. přenesená",J473,0)</f>
        <v>0</v>
      </c>
      <c r="BI473" s="231">
        <f>IF(N473="nulová",J473,0)</f>
        <v>0</v>
      </c>
      <c r="BJ473" s="18" t="s">
        <v>80</v>
      </c>
      <c r="BK473" s="231">
        <f>ROUND(I473*H473,2)</f>
        <v>0</v>
      </c>
      <c r="BL473" s="18" t="s">
        <v>131</v>
      </c>
      <c r="BM473" s="230" t="s">
        <v>532</v>
      </c>
    </row>
    <row r="474" s="2" customFormat="1">
      <c r="A474" s="39"/>
      <c r="B474" s="40"/>
      <c r="C474" s="41"/>
      <c r="D474" s="237" t="s">
        <v>173</v>
      </c>
      <c r="E474" s="41"/>
      <c r="F474" s="238" t="s">
        <v>533</v>
      </c>
      <c r="G474" s="41"/>
      <c r="H474" s="41"/>
      <c r="I474" s="137"/>
      <c r="J474" s="41"/>
      <c r="K474" s="41"/>
      <c r="L474" s="45"/>
      <c r="M474" s="239"/>
      <c r="N474" s="240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173</v>
      </c>
      <c r="AU474" s="18" t="s">
        <v>82</v>
      </c>
    </row>
    <row r="475" s="2" customFormat="1" ht="16.5" customHeight="1">
      <c r="A475" s="39"/>
      <c r="B475" s="40"/>
      <c r="C475" s="274" t="s">
        <v>534</v>
      </c>
      <c r="D475" s="274" t="s">
        <v>320</v>
      </c>
      <c r="E475" s="275" t="s">
        <v>535</v>
      </c>
      <c r="F475" s="276" t="s">
        <v>536</v>
      </c>
      <c r="G475" s="277" t="s">
        <v>399</v>
      </c>
      <c r="H475" s="278">
        <v>11</v>
      </c>
      <c r="I475" s="279"/>
      <c r="J475" s="280">
        <f>ROUND(I475*H475,2)</f>
        <v>0</v>
      </c>
      <c r="K475" s="276" t="s">
        <v>171</v>
      </c>
      <c r="L475" s="281"/>
      <c r="M475" s="282" t="s">
        <v>19</v>
      </c>
      <c r="N475" s="283" t="s">
        <v>43</v>
      </c>
      <c r="O475" s="85"/>
      <c r="P475" s="228">
        <f>O475*H475</f>
        <v>0</v>
      </c>
      <c r="Q475" s="228">
        <v>0.00088000000000000003</v>
      </c>
      <c r="R475" s="228">
        <f>Q475*H475</f>
        <v>0.0096800000000000011</v>
      </c>
      <c r="S475" s="228">
        <v>0</v>
      </c>
      <c r="T475" s="229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0" t="s">
        <v>151</v>
      </c>
      <c r="AT475" s="230" t="s">
        <v>320</v>
      </c>
      <c r="AU475" s="230" t="s">
        <v>82</v>
      </c>
      <c r="AY475" s="18" t="s">
        <v>114</v>
      </c>
      <c r="BE475" s="231">
        <f>IF(N475="základní",J475,0)</f>
        <v>0</v>
      </c>
      <c r="BF475" s="231">
        <f>IF(N475="snížená",J475,0)</f>
        <v>0</v>
      </c>
      <c r="BG475" s="231">
        <f>IF(N475="zákl. přenesená",J475,0)</f>
        <v>0</v>
      </c>
      <c r="BH475" s="231">
        <f>IF(N475="sníž. přenesená",J475,0)</f>
        <v>0</v>
      </c>
      <c r="BI475" s="231">
        <f>IF(N475="nulová",J475,0)</f>
        <v>0</v>
      </c>
      <c r="BJ475" s="18" t="s">
        <v>80</v>
      </c>
      <c r="BK475" s="231">
        <f>ROUND(I475*H475,2)</f>
        <v>0</v>
      </c>
      <c r="BL475" s="18" t="s">
        <v>131</v>
      </c>
      <c r="BM475" s="230" t="s">
        <v>537</v>
      </c>
    </row>
    <row r="476" s="2" customFormat="1" ht="16.5" customHeight="1">
      <c r="A476" s="39"/>
      <c r="B476" s="40"/>
      <c r="C476" s="274" t="s">
        <v>538</v>
      </c>
      <c r="D476" s="274" t="s">
        <v>320</v>
      </c>
      <c r="E476" s="275" t="s">
        <v>539</v>
      </c>
      <c r="F476" s="276" t="s">
        <v>540</v>
      </c>
      <c r="G476" s="277" t="s">
        <v>399</v>
      </c>
      <c r="H476" s="278">
        <v>11</v>
      </c>
      <c r="I476" s="279"/>
      <c r="J476" s="280">
        <f>ROUND(I476*H476,2)</f>
        <v>0</v>
      </c>
      <c r="K476" s="276" t="s">
        <v>171</v>
      </c>
      <c r="L476" s="281"/>
      <c r="M476" s="282" t="s">
        <v>19</v>
      </c>
      <c r="N476" s="283" t="s">
        <v>43</v>
      </c>
      <c r="O476" s="85"/>
      <c r="P476" s="228">
        <f>O476*H476</f>
        <v>0</v>
      </c>
      <c r="Q476" s="228">
        <v>0.00064000000000000005</v>
      </c>
      <c r="R476" s="228">
        <f>Q476*H476</f>
        <v>0.0070400000000000003</v>
      </c>
      <c r="S476" s="228">
        <v>0</v>
      </c>
      <c r="T476" s="229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0" t="s">
        <v>151</v>
      </c>
      <c r="AT476" s="230" t="s">
        <v>320</v>
      </c>
      <c r="AU476" s="230" t="s">
        <v>82</v>
      </c>
      <c r="AY476" s="18" t="s">
        <v>114</v>
      </c>
      <c r="BE476" s="231">
        <f>IF(N476="základní",J476,0)</f>
        <v>0</v>
      </c>
      <c r="BF476" s="231">
        <f>IF(N476="snížená",J476,0)</f>
        <v>0</v>
      </c>
      <c r="BG476" s="231">
        <f>IF(N476="zákl. přenesená",J476,0)</f>
        <v>0</v>
      </c>
      <c r="BH476" s="231">
        <f>IF(N476="sníž. přenesená",J476,0)</f>
        <v>0</v>
      </c>
      <c r="BI476" s="231">
        <f>IF(N476="nulová",J476,0)</f>
        <v>0</v>
      </c>
      <c r="BJ476" s="18" t="s">
        <v>80</v>
      </c>
      <c r="BK476" s="231">
        <f>ROUND(I476*H476,2)</f>
        <v>0</v>
      </c>
      <c r="BL476" s="18" t="s">
        <v>131</v>
      </c>
      <c r="BM476" s="230" t="s">
        <v>541</v>
      </c>
    </row>
    <row r="477" s="2" customFormat="1" ht="16.5" customHeight="1">
      <c r="A477" s="39"/>
      <c r="B477" s="40"/>
      <c r="C477" s="219" t="s">
        <v>542</v>
      </c>
      <c r="D477" s="219" t="s">
        <v>117</v>
      </c>
      <c r="E477" s="220" t="s">
        <v>543</v>
      </c>
      <c r="F477" s="221" t="s">
        <v>544</v>
      </c>
      <c r="G477" s="222" t="s">
        <v>399</v>
      </c>
      <c r="H477" s="223">
        <v>11</v>
      </c>
      <c r="I477" s="224"/>
      <c r="J477" s="225">
        <f>ROUND(I477*H477,2)</f>
        <v>0</v>
      </c>
      <c r="K477" s="221" t="s">
        <v>171</v>
      </c>
      <c r="L477" s="45"/>
      <c r="M477" s="226" t="s">
        <v>19</v>
      </c>
      <c r="N477" s="227" t="s">
        <v>43</v>
      </c>
      <c r="O477" s="85"/>
      <c r="P477" s="228">
        <f>O477*H477</f>
        <v>0</v>
      </c>
      <c r="Q477" s="228">
        <v>0.14494000000000001</v>
      </c>
      <c r="R477" s="228">
        <f>Q477*H477</f>
        <v>1.5943400000000001</v>
      </c>
      <c r="S477" s="228">
        <v>0</v>
      </c>
      <c r="T477" s="229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0" t="s">
        <v>131</v>
      </c>
      <c r="AT477" s="230" t="s">
        <v>117</v>
      </c>
      <c r="AU477" s="230" t="s">
        <v>82</v>
      </c>
      <c r="AY477" s="18" t="s">
        <v>114</v>
      </c>
      <c r="BE477" s="231">
        <f>IF(N477="základní",J477,0)</f>
        <v>0</v>
      </c>
      <c r="BF477" s="231">
        <f>IF(N477="snížená",J477,0)</f>
        <v>0</v>
      </c>
      <c r="BG477" s="231">
        <f>IF(N477="zákl. přenesená",J477,0)</f>
        <v>0</v>
      </c>
      <c r="BH477" s="231">
        <f>IF(N477="sníž. přenesená",J477,0)</f>
        <v>0</v>
      </c>
      <c r="BI477" s="231">
        <f>IF(N477="nulová",J477,0)</f>
        <v>0</v>
      </c>
      <c r="BJ477" s="18" t="s">
        <v>80</v>
      </c>
      <c r="BK477" s="231">
        <f>ROUND(I477*H477,2)</f>
        <v>0</v>
      </c>
      <c r="BL477" s="18" t="s">
        <v>131</v>
      </c>
      <c r="BM477" s="230" t="s">
        <v>545</v>
      </c>
    </row>
    <row r="478" s="2" customFormat="1">
      <c r="A478" s="39"/>
      <c r="B478" s="40"/>
      <c r="C478" s="41"/>
      <c r="D478" s="237" t="s">
        <v>173</v>
      </c>
      <c r="E478" s="41"/>
      <c r="F478" s="238" t="s">
        <v>546</v>
      </c>
      <c r="G478" s="41"/>
      <c r="H478" s="41"/>
      <c r="I478" s="137"/>
      <c r="J478" s="41"/>
      <c r="K478" s="41"/>
      <c r="L478" s="45"/>
      <c r="M478" s="239"/>
      <c r="N478" s="240"/>
      <c r="O478" s="85"/>
      <c r="P478" s="85"/>
      <c r="Q478" s="85"/>
      <c r="R478" s="85"/>
      <c r="S478" s="85"/>
      <c r="T478" s="86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173</v>
      </c>
      <c r="AU478" s="18" t="s">
        <v>82</v>
      </c>
    </row>
    <row r="479" s="13" customFormat="1">
      <c r="A479" s="13"/>
      <c r="B479" s="241"/>
      <c r="C479" s="242"/>
      <c r="D479" s="237" t="s">
        <v>175</v>
      </c>
      <c r="E479" s="243" t="s">
        <v>19</v>
      </c>
      <c r="F479" s="244" t="s">
        <v>376</v>
      </c>
      <c r="G479" s="242"/>
      <c r="H479" s="245">
        <v>2</v>
      </c>
      <c r="I479" s="246"/>
      <c r="J479" s="242"/>
      <c r="K479" s="242"/>
      <c r="L479" s="247"/>
      <c r="M479" s="248"/>
      <c r="N479" s="249"/>
      <c r="O479" s="249"/>
      <c r="P479" s="249"/>
      <c r="Q479" s="249"/>
      <c r="R479" s="249"/>
      <c r="S479" s="249"/>
      <c r="T479" s="250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1" t="s">
        <v>175</v>
      </c>
      <c r="AU479" s="251" t="s">
        <v>82</v>
      </c>
      <c r="AV479" s="13" t="s">
        <v>82</v>
      </c>
      <c r="AW479" s="13" t="s">
        <v>33</v>
      </c>
      <c r="AX479" s="13" t="s">
        <v>72</v>
      </c>
      <c r="AY479" s="251" t="s">
        <v>114</v>
      </c>
    </row>
    <row r="480" s="13" customFormat="1">
      <c r="A480" s="13"/>
      <c r="B480" s="241"/>
      <c r="C480" s="242"/>
      <c r="D480" s="237" t="s">
        <v>175</v>
      </c>
      <c r="E480" s="243" t="s">
        <v>19</v>
      </c>
      <c r="F480" s="244" t="s">
        <v>377</v>
      </c>
      <c r="G480" s="242"/>
      <c r="H480" s="245">
        <v>1</v>
      </c>
      <c r="I480" s="246"/>
      <c r="J480" s="242"/>
      <c r="K480" s="242"/>
      <c r="L480" s="247"/>
      <c r="M480" s="248"/>
      <c r="N480" s="249"/>
      <c r="O480" s="249"/>
      <c r="P480" s="249"/>
      <c r="Q480" s="249"/>
      <c r="R480" s="249"/>
      <c r="S480" s="249"/>
      <c r="T480" s="250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1" t="s">
        <v>175</v>
      </c>
      <c r="AU480" s="251" t="s">
        <v>82</v>
      </c>
      <c r="AV480" s="13" t="s">
        <v>82</v>
      </c>
      <c r="AW480" s="13" t="s">
        <v>33</v>
      </c>
      <c r="AX480" s="13" t="s">
        <v>72</v>
      </c>
      <c r="AY480" s="251" t="s">
        <v>114</v>
      </c>
    </row>
    <row r="481" s="13" customFormat="1">
      <c r="A481" s="13"/>
      <c r="B481" s="241"/>
      <c r="C481" s="242"/>
      <c r="D481" s="237" t="s">
        <v>175</v>
      </c>
      <c r="E481" s="243" t="s">
        <v>19</v>
      </c>
      <c r="F481" s="244" t="s">
        <v>378</v>
      </c>
      <c r="G481" s="242"/>
      <c r="H481" s="245">
        <v>2</v>
      </c>
      <c r="I481" s="246"/>
      <c r="J481" s="242"/>
      <c r="K481" s="242"/>
      <c r="L481" s="247"/>
      <c r="M481" s="248"/>
      <c r="N481" s="249"/>
      <c r="O481" s="249"/>
      <c r="P481" s="249"/>
      <c r="Q481" s="249"/>
      <c r="R481" s="249"/>
      <c r="S481" s="249"/>
      <c r="T481" s="250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1" t="s">
        <v>175</v>
      </c>
      <c r="AU481" s="251" t="s">
        <v>82</v>
      </c>
      <c r="AV481" s="13" t="s">
        <v>82</v>
      </c>
      <c r="AW481" s="13" t="s">
        <v>33</v>
      </c>
      <c r="AX481" s="13" t="s">
        <v>72</v>
      </c>
      <c r="AY481" s="251" t="s">
        <v>114</v>
      </c>
    </row>
    <row r="482" s="13" customFormat="1">
      <c r="A482" s="13"/>
      <c r="B482" s="241"/>
      <c r="C482" s="242"/>
      <c r="D482" s="237" t="s">
        <v>175</v>
      </c>
      <c r="E482" s="243" t="s">
        <v>19</v>
      </c>
      <c r="F482" s="244" t="s">
        <v>379</v>
      </c>
      <c r="G482" s="242"/>
      <c r="H482" s="245">
        <v>3</v>
      </c>
      <c r="I482" s="246"/>
      <c r="J482" s="242"/>
      <c r="K482" s="242"/>
      <c r="L482" s="247"/>
      <c r="M482" s="248"/>
      <c r="N482" s="249"/>
      <c r="O482" s="249"/>
      <c r="P482" s="249"/>
      <c r="Q482" s="249"/>
      <c r="R482" s="249"/>
      <c r="S482" s="249"/>
      <c r="T482" s="250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1" t="s">
        <v>175</v>
      </c>
      <c r="AU482" s="251" t="s">
        <v>82</v>
      </c>
      <c r="AV482" s="13" t="s">
        <v>82</v>
      </c>
      <c r="AW482" s="13" t="s">
        <v>33</v>
      </c>
      <c r="AX482" s="13" t="s">
        <v>72</v>
      </c>
      <c r="AY482" s="251" t="s">
        <v>114</v>
      </c>
    </row>
    <row r="483" s="13" customFormat="1">
      <c r="A483" s="13"/>
      <c r="B483" s="241"/>
      <c r="C483" s="242"/>
      <c r="D483" s="237" t="s">
        <v>175</v>
      </c>
      <c r="E483" s="243" t="s">
        <v>19</v>
      </c>
      <c r="F483" s="244" t="s">
        <v>380</v>
      </c>
      <c r="G483" s="242"/>
      <c r="H483" s="245">
        <v>2</v>
      </c>
      <c r="I483" s="246"/>
      <c r="J483" s="242"/>
      <c r="K483" s="242"/>
      <c r="L483" s="247"/>
      <c r="M483" s="248"/>
      <c r="N483" s="249"/>
      <c r="O483" s="249"/>
      <c r="P483" s="249"/>
      <c r="Q483" s="249"/>
      <c r="R483" s="249"/>
      <c r="S483" s="249"/>
      <c r="T483" s="250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1" t="s">
        <v>175</v>
      </c>
      <c r="AU483" s="251" t="s">
        <v>82</v>
      </c>
      <c r="AV483" s="13" t="s">
        <v>82</v>
      </c>
      <c r="AW483" s="13" t="s">
        <v>33</v>
      </c>
      <c r="AX483" s="13" t="s">
        <v>72</v>
      </c>
      <c r="AY483" s="251" t="s">
        <v>114</v>
      </c>
    </row>
    <row r="484" s="13" customFormat="1">
      <c r="A484" s="13"/>
      <c r="B484" s="241"/>
      <c r="C484" s="242"/>
      <c r="D484" s="237" t="s">
        <v>175</v>
      </c>
      <c r="E484" s="243" t="s">
        <v>19</v>
      </c>
      <c r="F484" s="244" t="s">
        <v>381</v>
      </c>
      <c r="G484" s="242"/>
      <c r="H484" s="245">
        <v>1</v>
      </c>
      <c r="I484" s="246"/>
      <c r="J484" s="242"/>
      <c r="K484" s="242"/>
      <c r="L484" s="247"/>
      <c r="M484" s="248"/>
      <c r="N484" s="249"/>
      <c r="O484" s="249"/>
      <c r="P484" s="249"/>
      <c r="Q484" s="249"/>
      <c r="R484" s="249"/>
      <c r="S484" s="249"/>
      <c r="T484" s="250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1" t="s">
        <v>175</v>
      </c>
      <c r="AU484" s="251" t="s">
        <v>82</v>
      </c>
      <c r="AV484" s="13" t="s">
        <v>82</v>
      </c>
      <c r="AW484" s="13" t="s">
        <v>33</v>
      </c>
      <c r="AX484" s="13" t="s">
        <v>72</v>
      </c>
      <c r="AY484" s="251" t="s">
        <v>114</v>
      </c>
    </row>
    <row r="485" s="14" customFormat="1">
      <c r="A485" s="14"/>
      <c r="B485" s="252"/>
      <c r="C485" s="253"/>
      <c r="D485" s="237" t="s">
        <v>175</v>
      </c>
      <c r="E485" s="254" t="s">
        <v>19</v>
      </c>
      <c r="F485" s="255" t="s">
        <v>180</v>
      </c>
      <c r="G485" s="253"/>
      <c r="H485" s="256">
        <v>11</v>
      </c>
      <c r="I485" s="257"/>
      <c r="J485" s="253"/>
      <c r="K485" s="253"/>
      <c r="L485" s="258"/>
      <c r="M485" s="259"/>
      <c r="N485" s="260"/>
      <c r="O485" s="260"/>
      <c r="P485" s="260"/>
      <c r="Q485" s="260"/>
      <c r="R485" s="260"/>
      <c r="S485" s="260"/>
      <c r="T485" s="261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2" t="s">
        <v>175</v>
      </c>
      <c r="AU485" s="262" t="s">
        <v>82</v>
      </c>
      <c r="AV485" s="14" t="s">
        <v>131</v>
      </c>
      <c r="AW485" s="14" t="s">
        <v>33</v>
      </c>
      <c r="AX485" s="14" t="s">
        <v>80</v>
      </c>
      <c r="AY485" s="262" t="s">
        <v>114</v>
      </c>
    </row>
    <row r="486" s="2" customFormat="1" ht="16.5" customHeight="1">
      <c r="A486" s="39"/>
      <c r="B486" s="40"/>
      <c r="C486" s="274" t="s">
        <v>547</v>
      </c>
      <c r="D486" s="274" t="s">
        <v>320</v>
      </c>
      <c r="E486" s="275" t="s">
        <v>548</v>
      </c>
      <c r="F486" s="276" t="s">
        <v>549</v>
      </c>
      <c r="G486" s="277" t="s">
        <v>399</v>
      </c>
      <c r="H486" s="278">
        <v>11</v>
      </c>
      <c r="I486" s="279"/>
      <c r="J486" s="280">
        <f>ROUND(I486*H486,2)</f>
        <v>0</v>
      </c>
      <c r="K486" s="276" t="s">
        <v>171</v>
      </c>
      <c r="L486" s="281"/>
      <c r="M486" s="282" t="s">
        <v>19</v>
      </c>
      <c r="N486" s="283" t="s">
        <v>43</v>
      </c>
      <c r="O486" s="85"/>
      <c r="P486" s="228">
        <f>O486*H486</f>
        <v>0</v>
      </c>
      <c r="Q486" s="228">
        <v>0.097000000000000003</v>
      </c>
      <c r="R486" s="228">
        <f>Q486*H486</f>
        <v>1.067</v>
      </c>
      <c r="S486" s="228">
        <v>0</v>
      </c>
      <c r="T486" s="229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0" t="s">
        <v>151</v>
      </c>
      <c r="AT486" s="230" t="s">
        <v>320</v>
      </c>
      <c r="AU486" s="230" t="s">
        <v>82</v>
      </c>
      <c r="AY486" s="18" t="s">
        <v>114</v>
      </c>
      <c r="BE486" s="231">
        <f>IF(N486="základní",J486,0)</f>
        <v>0</v>
      </c>
      <c r="BF486" s="231">
        <f>IF(N486="snížená",J486,0)</f>
        <v>0</v>
      </c>
      <c r="BG486" s="231">
        <f>IF(N486="zákl. přenesená",J486,0)</f>
        <v>0</v>
      </c>
      <c r="BH486" s="231">
        <f>IF(N486="sníž. přenesená",J486,0)</f>
        <v>0</v>
      </c>
      <c r="BI486" s="231">
        <f>IF(N486="nulová",J486,0)</f>
        <v>0</v>
      </c>
      <c r="BJ486" s="18" t="s">
        <v>80</v>
      </c>
      <c r="BK486" s="231">
        <f>ROUND(I486*H486,2)</f>
        <v>0</v>
      </c>
      <c r="BL486" s="18" t="s">
        <v>131</v>
      </c>
      <c r="BM486" s="230" t="s">
        <v>550</v>
      </c>
    </row>
    <row r="487" s="2" customFormat="1" ht="16.5" customHeight="1">
      <c r="A487" s="39"/>
      <c r="B487" s="40"/>
      <c r="C487" s="274" t="s">
        <v>551</v>
      </c>
      <c r="D487" s="274" t="s">
        <v>320</v>
      </c>
      <c r="E487" s="275" t="s">
        <v>552</v>
      </c>
      <c r="F487" s="276" t="s">
        <v>553</v>
      </c>
      <c r="G487" s="277" t="s">
        <v>399</v>
      </c>
      <c r="H487" s="278">
        <v>11</v>
      </c>
      <c r="I487" s="279"/>
      <c r="J487" s="280">
        <f>ROUND(I487*H487,2)</f>
        <v>0</v>
      </c>
      <c r="K487" s="276" t="s">
        <v>171</v>
      </c>
      <c r="L487" s="281"/>
      <c r="M487" s="282" t="s">
        <v>19</v>
      </c>
      <c r="N487" s="283" t="s">
        <v>43</v>
      </c>
      <c r="O487" s="85"/>
      <c r="P487" s="228">
        <f>O487*H487</f>
        <v>0</v>
      </c>
      <c r="Q487" s="228">
        <v>0.111</v>
      </c>
      <c r="R487" s="228">
        <f>Q487*H487</f>
        <v>1.2210000000000001</v>
      </c>
      <c r="S487" s="228">
        <v>0</v>
      </c>
      <c r="T487" s="229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0" t="s">
        <v>151</v>
      </c>
      <c r="AT487" s="230" t="s">
        <v>320</v>
      </c>
      <c r="AU487" s="230" t="s">
        <v>82</v>
      </c>
      <c r="AY487" s="18" t="s">
        <v>114</v>
      </c>
      <c r="BE487" s="231">
        <f>IF(N487="základní",J487,0)</f>
        <v>0</v>
      </c>
      <c r="BF487" s="231">
        <f>IF(N487="snížená",J487,0)</f>
        <v>0</v>
      </c>
      <c r="BG487" s="231">
        <f>IF(N487="zákl. přenesená",J487,0)</f>
        <v>0</v>
      </c>
      <c r="BH487" s="231">
        <f>IF(N487="sníž. přenesená",J487,0)</f>
        <v>0</v>
      </c>
      <c r="BI487" s="231">
        <f>IF(N487="nulová",J487,0)</f>
        <v>0</v>
      </c>
      <c r="BJ487" s="18" t="s">
        <v>80</v>
      </c>
      <c r="BK487" s="231">
        <f>ROUND(I487*H487,2)</f>
        <v>0</v>
      </c>
      <c r="BL487" s="18" t="s">
        <v>131</v>
      </c>
      <c r="BM487" s="230" t="s">
        <v>554</v>
      </c>
    </row>
    <row r="488" s="2" customFormat="1" ht="16.5" customHeight="1">
      <c r="A488" s="39"/>
      <c r="B488" s="40"/>
      <c r="C488" s="219" t="s">
        <v>555</v>
      </c>
      <c r="D488" s="219" t="s">
        <v>117</v>
      </c>
      <c r="E488" s="220" t="s">
        <v>556</v>
      </c>
      <c r="F488" s="221" t="s">
        <v>557</v>
      </c>
      <c r="G488" s="222" t="s">
        <v>399</v>
      </c>
      <c r="H488" s="223">
        <v>11</v>
      </c>
      <c r="I488" s="224"/>
      <c r="J488" s="225">
        <f>ROUND(I488*H488,2)</f>
        <v>0</v>
      </c>
      <c r="K488" s="221" t="s">
        <v>171</v>
      </c>
      <c r="L488" s="45"/>
      <c r="M488" s="226" t="s">
        <v>19</v>
      </c>
      <c r="N488" s="227" t="s">
        <v>43</v>
      </c>
      <c r="O488" s="85"/>
      <c r="P488" s="228">
        <f>O488*H488</f>
        <v>0</v>
      </c>
      <c r="Q488" s="228">
        <v>0</v>
      </c>
      <c r="R488" s="228">
        <f>Q488*H488</f>
        <v>0</v>
      </c>
      <c r="S488" s="228">
        <v>0.050000000000000003</v>
      </c>
      <c r="T488" s="229">
        <f>S488*H488</f>
        <v>0.55000000000000004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0" t="s">
        <v>131</v>
      </c>
      <c r="AT488" s="230" t="s">
        <v>117</v>
      </c>
      <c r="AU488" s="230" t="s">
        <v>82</v>
      </c>
      <c r="AY488" s="18" t="s">
        <v>114</v>
      </c>
      <c r="BE488" s="231">
        <f>IF(N488="základní",J488,0)</f>
        <v>0</v>
      </c>
      <c r="BF488" s="231">
        <f>IF(N488="snížená",J488,0)</f>
        <v>0</v>
      </c>
      <c r="BG488" s="231">
        <f>IF(N488="zákl. přenesená",J488,0)</f>
        <v>0</v>
      </c>
      <c r="BH488" s="231">
        <f>IF(N488="sníž. přenesená",J488,0)</f>
        <v>0</v>
      </c>
      <c r="BI488" s="231">
        <f>IF(N488="nulová",J488,0)</f>
        <v>0</v>
      </c>
      <c r="BJ488" s="18" t="s">
        <v>80</v>
      </c>
      <c r="BK488" s="231">
        <f>ROUND(I488*H488,2)</f>
        <v>0</v>
      </c>
      <c r="BL488" s="18" t="s">
        <v>131</v>
      </c>
      <c r="BM488" s="230" t="s">
        <v>558</v>
      </c>
    </row>
    <row r="489" s="13" customFormat="1">
      <c r="A489" s="13"/>
      <c r="B489" s="241"/>
      <c r="C489" s="242"/>
      <c r="D489" s="237" t="s">
        <v>175</v>
      </c>
      <c r="E489" s="243" t="s">
        <v>19</v>
      </c>
      <c r="F489" s="244" t="s">
        <v>559</v>
      </c>
      <c r="G489" s="242"/>
      <c r="H489" s="245">
        <v>2</v>
      </c>
      <c r="I489" s="246"/>
      <c r="J489" s="242"/>
      <c r="K489" s="242"/>
      <c r="L489" s="247"/>
      <c r="M489" s="248"/>
      <c r="N489" s="249"/>
      <c r="O489" s="249"/>
      <c r="P489" s="249"/>
      <c r="Q489" s="249"/>
      <c r="R489" s="249"/>
      <c r="S489" s="249"/>
      <c r="T489" s="250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1" t="s">
        <v>175</v>
      </c>
      <c r="AU489" s="251" t="s">
        <v>82</v>
      </c>
      <c r="AV489" s="13" t="s">
        <v>82</v>
      </c>
      <c r="AW489" s="13" t="s">
        <v>33</v>
      </c>
      <c r="AX489" s="13" t="s">
        <v>72</v>
      </c>
      <c r="AY489" s="251" t="s">
        <v>114</v>
      </c>
    </row>
    <row r="490" s="13" customFormat="1">
      <c r="A490" s="13"/>
      <c r="B490" s="241"/>
      <c r="C490" s="242"/>
      <c r="D490" s="237" t="s">
        <v>175</v>
      </c>
      <c r="E490" s="243" t="s">
        <v>19</v>
      </c>
      <c r="F490" s="244" t="s">
        <v>560</v>
      </c>
      <c r="G490" s="242"/>
      <c r="H490" s="245">
        <v>1</v>
      </c>
      <c r="I490" s="246"/>
      <c r="J490" s="242"/>
      <c r="K490" s="242"/>
      <c r="L490" s="247"/>
      <c r="M490" s="248"/>
      <c r="N490" s="249"/>
      <c r="O490" s="249"/>
      <c r="P490" s="249"/>
      <c r="Q490" s="249"/>
      <c r="R490" s="249"/>
      <c r="S490" s="249"/>
      <c r="T490" s="250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1" t="s">
        <v>175</v>
      </c>
      <c r="AU490" s="251" t="s">
        <v>82</v>
      </c>
      <c r="AV490" s="13" t="s">
        <v>82</v>
      </c>
      <c r="AW490" s="13" t="s">
        <v>33</v>
      </c>
      <c r="AX490" s="13" t="s">
        <v>72</v>
      </c>
      <c r="AY490" s="251" t="s">
        <v>114</v>
      </c>
    </row>
    <row r="491" s="13" customFormat="1">
      <c r="A491" s="13"/>
      <c r="B491" s="241"/>
      <c r="C491" s="242"/>
      <c r="D491" s="237" t="s">
        <v>175</v>
      </c>
      <c r="E491" s="243" t="s">
        <v>19</v>
      </c>
      <c r="F491" s="244" t="s">
        <v>404</v>
      </c>
      <c r="G491" s="242"/>
      <c r="H491" s="245">
        <v>2</v>
      </c>
      <c r="I491" s="246"/>
      <c r="J491" s="242"/>
      <c r="K491" s="242"/>
      <c r="L491" s="247"/>
      <c r="M491" s="248"/>
      <c r="N491" s="249"/>
      <c r="O491" s="249"/>
      <c r="P491" s="249"/>
      <c r="Q491" s="249"/>
      <c r="R491" s="249"/>
      <c r="S491" s="249"/>
      <c r="T491" s="250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1" t="s">
        <v>175</v>
      </c>
      <c r="AU491" s="251" t="s">
        <v>82</v>
      </c>
      <c r="AV491" s="13" t="s">
        <v>82</v>
      </c>
      <c r="AW491" s="13" t="s">
        <v>33</v>
      </c>
      <c r="AX491" s="13" t="s">
        <v>72</v>
      </c>
      <c r="AY491" s="251" t="s">
        <v>114</v>
      </c>
    </row>
    <row r="492" s="13" customFormat="1">
      <c r="A492" s="13"/>
      <c r="B492" s="241"/>
      <c r="C492" s="242"/>
      <c r="D492" s="237" t="s">
        <v>175</v>
      </c>
      <c r="E492" s="243" t="s">
        <v>19</v>
      </c>
      <c r="F492" s="244" t="s">
        <v>379</v>
      </c>
      <c r="G492" s="242"/>
      <c r="H492" s="245">
        <v>3</v>
      </c>
      <c r="I492" s="246"/>
      <c r="J492" s="242"/>
      <c r="K492" s="242"/>
      <c r="L492" s="247"/>
      <c r="M492" s="248"/>
      <c r="N492" s="249"/>
      <c r="O492" s="249"/>
      <c r="P492" s="249"/>
      <c r="Q492" s="249"/>
      <c r="R492" s="249"/>
      <c r="S492" s="249"/>
      <c r="T492" s="250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1" t="s">
        <v>175</v>
      </c>
      <c r="AU492" s="251" t="s">
        <v>82</v>
      </c>
      <c r="AV492" s="13" t="s">
        <v>82</v>
      </c>
      <c r="AW492" s="13" t="s">
        <v>33</v>
      </c>
      <c r="AX492" s="13" t="s">
        <v>72</v>
      </c>
      <c r="AY492" s="251" t="s">
        <v>114</v>
      </c>
    </row>
    <row r="493" s="13" customFormat="1">
      <c r="A493" s="13"/>
      <c r="B493" s="241"/>
      <c r="C493" s="242"/>
      <c r="D493" s="237" t="s">
        <v>175</v>
      </c>
      <c r="E493" s="243" t="s">
        <v>19</v>
      </c>
      <c r="F493" s="244" t="s">
        <v>380</v>
      </c>
      <c r="G493" s="242"/>
      <c r="H493" s="245">
        <v>2</v>
      </c>
      <c r="I493" s="246"/>
      <c r="J493" s="242"/>
      <c r="K493" s="242"/>
      <c r="L493" s="247"/>
      <c r="M493" s="248"/>
      <c r="N493" s="249"/>
      <c r="O493" s="249"/>
      <c r="P493" s="249"/>
      <c r="Q493" s="249"/>
      <c r="R493" s="249"/>
      <c r="S493" s="249"/>
      <c r="T493" s="250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1" t="s">
        <v>175</v>
      </c>
      <c r="AU493" s="251" t="s">
        <v>82</v>
      </c>
      <c r="AV493" s="13" t="s">
        <v>82</v>
      </c>
      <c r="AW493" s="13" t="s">
        <v>33</v>
      </c>
      <c r="AX493" s="13" t="s">
        <v>72</v>
      </c>
      <c r="AY493" s="251" t="s">
        <v>114</v>
      </c>
    </row>
    <row r="494" s="13" customFormat="1">
      <c r="A494" s="13"/>
      <c r="B494" s="241"/>
      <c r="C494" s="242"/>
      <c r="D494" s="237" t="s">
        <v>175</v>
      </c>
      <c r="E494" s="243" t="s">
        <v>19</v>
      </c>
      <c r="F494" s="244" t="s">
        <v>381</v>
      </c>
      <c r="G494" s="242"/>
      <c r="H494" s="245">
        <v>1</v>
      </c>
      <c r="I494" s="246"/>
      <c r="J494" s="242"/>
      <c r="K494" s="242"/>
      <c r="L494" s="247"/>
      <c r="M494" s="248"/>
      <c r="N494" s="249"/>
      <c r="O494" s="249"/>
      <c r="P494" s="249"/>
      <c r="Q494" s="249"/>
      <c r="R494" s="249"/>
      <c r="S494" s="249"/>
      <c r="T494" s="250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1" t="s">
        <v>175</v>
      </c>
      <c r="AU494" s="251" t="s">
        <v>82</v>
      </c>
      <c r="AV494" s="13" t="s">
        <v>82</v>
      </c>
      <c r="AW494" s="13" t="s">
        <v>33</v>
      </c>
      <c r="AX494" s="13" t="s">
        <v>72</v>
      </c>
      <c r="AY494" s="251" t="s">
        <v>114</v>
      </c>
    </row>
    <row r="495" s="14" customFormat="1">
      <c r="A495" s="14"/>
      <c r="B495" s="252"/>
      <c r="C495" s="253"/>
      <c r="D495" s="237" t="s">
        <v>175</v>
      </c>
      <c r="E495" s="254" t="s">
        <v>19</v>
      </c>
      <c r="F495" s="255" t="s">
        <v>180</v>
      </c>
      <c r="G495" s="253"/>
      <c r="H495" s="256">
        <v>11</v>
      </c>
      <c r="I495" s="257"/>
      <c r="J495" s="253"/>
      <c r="K495" s="253"/>
      <c r="L495" s="258"/>
      <c r="M495" s="259"/>
      <c r="N495" s="260"/>
      <c r="O495" s="260"/>
      <c r="P495" s="260"/>
      <c r="Q495" s="260"/>
      <c r="R495" s="260"/>
      <c r="S495" s="260"/>
      <c r="T495" s="261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2" t="s">
        <v>175</v>
      </c>
      <c r="AU495" s="262" t="s">
        <v>82</v>
      </c>
      <c r="AV495" s="14" t="s">
        <v>131</v>
      </c>
      <c r="AW495" s="14" t="s">
        <v>33</v>
      </c>
      <c r="AX495" s="14" t="s">
        <v>80</v>
      </c>
      <c r="AY495" s="262" t="s">
        <v>114</v>
      </c>
    </row>
    <row r="496" s="2" customFormat="1" ht="16.5" customHeight="1">
      <c r="A496" s="39"/>
      <c r="B496" s="40"/>
      <c r="C496" s="219" t="s">
        <v>561</v>
      </c>
      <c r="D496" s="219" t="s">
        <v>117</v>
      </c>
      <c r="E496" s="220" t="s">
        <v>562</v>
      </c>
      <c r="F496" s="221" t="s">
        <v>563</v>
      </c>
      <c r="G496" s="222" t="s">
        <v>399</v>
      </c>
      <c r="H496" s="223">
        <v>11</v>
      </c>
      <c r="I496" s="224"/>
      <c r="J496" s="225">
        <f>ROUND(I496*H496,2)</f>
        <v>0</v>
      </c>
      <c r="K496" s="221" t="s">
        <v>171</v>
      </c>
      <c r="L496" s="45"/>
      <c r="M496" s="226" t="s">
        <v>19</v>
      </c>
      <c r="N496" s="227" t="s">
        <v>43</v>
      </c>
      <c r="O496" s="85"/>
      <c r="P496" s="228">
        <f>O496*H496</f>
        <v>0</v>
      </c>
      <c r="Q496" s="228">
        <v>0.21734000000000001</v>
      </c>
      <c r="R496" s="228">
        <f>Q496*H496</f>
        <v>2.3907400000000001</v>
      </c>
      <c r="S496" s="228">
        <v>0</v>
      </c>
      <c r="T496" s="229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0" t="s">
        <v>131</v>
      </c>
      <c r="AT496" s="230" t="s">
        <v>117</v>
      </c>
      <c r="AU496" s="230" t="s">
        <v>82</v>
      </c>
      <c r="AY496" s="18" t="s">
        <v>114</v>
      </c>
      <c r="BE496" s="231">
        <f>IF(N496="základní",J496,0)</f>
        <v>0</v>
      </c>
      <c r="BF496" s="231">
        <f>IF(N496="snížená",J496,0)</f>
        <v>0</v>
      </c>
      <c r="BG496" s="231">
        <f>IF(N496="zákl. přenesená",J496,0)</f>
        <v>0</v>
      </c>
      <c r="BH496" s="231">
        <f>IF(N496="sníž. přenesená",J496,0)</f>
        <v>0</v>
      </c>
      <c r="BI496" s="231">
        <f>IF(N496="nulová",J496,0)</f>
        <v>0</v>
      </c>
      <c r="BJ496" s="18" t="s">
        <v>80</v>
      </c>
      <c r="BK496" s="231">
        <f>ROUND(I496*H496,2)</f>
        <v>0</v>
      </c>
      <c r="BL496" s="18" t="s">
        <v>131</v>
      </c>
      <c r="BM496" s="230" t="s">
        <v>564</v>
      </c>
    </row>
    <row r="497" s="2" customFormat="1">
      <c r="A497" s="39"/>
      <c r="B497" s="40"/>
      <c r="C497" s="41"/>
      <c r="D497" s="237" t="s">
        <v>173</v>
      </c>
      <c r="E497" s="41"/>
      <c r="F497" s="238" t="s">
        <v>565</v>
      </c>
      <c r="G497" s="41"/>
      <c r="H497" s="41"/>
      <c r="I497" s="137"/>
      <c r="J497" s="41"/>
      <c r="K497" s="41"/>
      <c r="L497" s="45"/>
      <c r="M497" s="239"/>
      <c r="N497" s="240"/>
      <c r="O497" s="85"/>
      <c r="P497" s="85"/>
      <c r="Q497" s="85"/>
      <c r="R497" s="85"/>
      <c r="S497" s="85"/>
      <c r="T497" s="86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173</v>
      </c>
      <c r="AU497" s="18" t="s">
        <v>82</v>
      </c>
    </row>
    <row r="498" s="13" customFormat="1">
      <c r="A498" s="13"/>
      <c r="B498" s="241"/>
      <c r="C498" s="242"/>
      <c r="D498" s="237" t="s">
        <v>175</v>
      </c>
      <c r="E498" s="243" t="s">
        <v>19</v>
      </c>
      <c r="F498" s="244" t="s">
        <v>376</v>
      </c>
      <c r="G498" s="242"/>
      <c r="H498" s="245">
        <v>2</v>
      </c>
      <c r="I498" s="246"/>
      <c r="J498" s="242"/>
      <c r="K498" s="242"/>
      <c r="L498" s="247"/>
      <c r="M498" s="248"/>
      <c r="N498" s="249"/>
      <c r="O498" s="249"/>
      <c r="P498" s="249"/>
      <c r="Q498" s="249"/>
      <c r="R498" s="249"/>
      <c r="S498" s="249"/>
      <c r="T498" s="250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1" t="s">
        <v>175</v>
      </c>
      <c r="AU498" s="251" t="s">
        <v>82</v>
      </c>
      <c r="AV498" s="13" t="s">
        <v>82</v>
      </c>
      <c r="AW498" s="13" t="s">
        <v>33</v>
      </c>
      <c r="AX498" s="13" t="s">
        <v>72</v>
      </c>
      <c r="AY498" s="251" t="s">
        <v>114</v>
      </c>
    </row>
    <row r="499" s="13" customFormat="1">
      <c r="A499" s="13"/>
      <c r="B499" s="241"/>
      <c r="C499" s="242"/>
      <c r="D499" s="237" t="s">
        <v>175</v>
      </c>
      <c r="E499" s="243" t="s">
        <v>19</v>
      </c>
      <c r="F499" s="244" t="s">
        <v>377</v>
      </c>
      <c r="G499" s="242"/>
      <c r="H499" s="245">
        <v>1</v>
      </c>
      <c r="I499" s="246"/>
      <c r="J499" s="242"/>
      <c r="K499" s="242"/>
      <c r="L499" s="247"/>
      <c r="M499" s="248"/>
      <c r="N499" s="249"/>
      <c r="O499" s="249"/>
      <c r="P499" s="249"/>
      <c r="Q499" s="249"/>
      <c r="R499" s="249"/>
      <c r="S499" s="249"/>
      <c r="T499" s="250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1" t="s">
        <v>175</v>
      </c>
      <c r="AU499" s="251" t="s">
        <v>82</v>
      </c>
      <c r="AV499" s="13" t="s">
        <v>82</v>
      </c>
      <c r="AW499" s="13" t="s">
        <v>33</v>
      </c>
      <c r="AX499" s="13" t="s">
        <v>72</v>
      </c>
      <c r="AY499" s="251" t="s">
        <v>114</v>
      </c>
    </row>
    <row r="500" s="13" customFormat="1">
      <c r="A500" s="13"/>
      <c r="B500" s="241"/>
      <c r="C500" s="242"/>
      <c r="D500" s="237" t="s">
        <v>175</v>
      </c>
      <c r="E500" s="243" t="s">
        <v>19</v>
      </c>
      <c r="F500" s="244" t="s">
        <v>378</v>
      </c>
      <c r="G500" s="242"/>
      <c r="H500" s="245">
        <v>2</v>
      </c>
      <c r="I500" s="246"/>
      <c r="J500" s="242"/>
      <c r="K500" s="242"/>
      <c r="L500" s="247"/>
      <c r="M500" s="248"/>
      <c r="N500" s="249"/>
      <c r="O500" s="249"/>
      <c r="P500" s="249"/>
      <c r="Q500" s="249"/>
      <c r="R500" s="249"/>
      <c r="S500" s="249"/>
      <c r="T500" s="250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1" t="s">
        <v>175</v>
      </c>
      <c r="AU500" s="251" t="s">
        <v>82</v>
      </c>
      <c r="AV500" s="13" t="s">
        <v>82</v>
      </c>
      <c r="AW500" s="13" t="s">
        <v>33</v>
      </c>
      <c r="AX500" s="13" t="s">
        <v>72</v>
      </c>
      <c r="AY500" s="251" t="s">
        <v>114</v>
      </c>
    </row>
    <row r="501" s="13" customFormat="1">
      <c r="A501" s="13"/>
      <c r="B501" s="241"/>
      <c r="C501" s="242"/>
      <c r="D501" s="237" t="s">
        <v>175</v>
      </c>
      <c r="E501" s="243" t="s">
        <v>19</v>
      </c>
      <c r="F501" s="244" t="s">
        <v>379</v>
      </c>
      <c r="G501" s="242"/>
      <c r="H501" s="245">
        <v>3</v>
      </c>
      <c r="I501" s="246"/>
      <c r="J501" s="242"/>
      <c r="K501" s="242"/>
      <c r="L501" s="247"/>
      <c r="M501" s="248"/>
      <c r="N501" s="249"/>
      <c r="O501" s="249"/>
      <c r="P501" s="249"/>
      <c r="Q501" s="249"/>
      <c r="R501" s="249"/>
      <c r="S501" s="249"/>
      <c r="T501" s="250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1" t="s">
        <v>175</v>
      </c>
      <c r="AU501" s="251" t="s">
        <v>82</v>
      </c>
      <c r="AV501" s="13" t="s">
        <v>82</v>
      </c>
      <c r="AW501" s="13" t="s">
        <v>33</v>
      </c>
      <c r="AX501" s="13" t="s">
        <v>72</v>
      </c>
      <c r="AY501" s="251" t="s">
        <v>114</v>
      </c>
    </row>
    <row r="502" s="13" customFormat="1">
      <c r="A502" s="13"/>
      <c r="B502" s="241"/>
      <c r="C502" s="242"/>
      <c r="D502" s="237" t="s">
        <v>175</v>
      </c>
      <c r="E502" s="243" t="s">
        <v>19</v>
      </c>
      <c r="F502" s="244" t="s">
        <v>380</v>
      </c>
      <c r="G502" s="242"/>
      <c r="H502" s="245">
        <v>2</v>
      </c>
      <c r="I502" s="246"/>
      <c r="J502" s="242"/>
      <c r="K502" s="242"/>
      <c r="L502" s="247"/>
      <c r="M502" s="248"/>
      <c r="N502" s="249"/>
      <c r="O502" s="249"/>
      <c r="P502" s="249"/>
      <c r="Q502" s="249"/>
      <c r="R502" s="249"/>
      <c r="S502" s="249"/>
      <c r="T502" s="250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1" t="s">
        <v>175</v>
      </c>
      <c r="AU502" s="251" t="s">
        <v>82</v>
      </c>
      <c r="AV502" s="13" t="s">
        <v>82</v>
      </c>
      <c r="AW502" s="13" t="s">
        <v>33</v>
      </c>
      <c r="AX502" s="13" t="s">
        <v>72</v>
      </c>
      <c r="AY502" s="251" t="s">
        <v>114</v>
      </c>
    </row>
    <row r="503" s="13" customFormat="1">
      <c r="A503" s="13"/>
      <c r="B503" s="241"/>
      <c r="C503" s="242"/>
      <c r="D503" s="237" t="s">
        <v>175</v>
      </c>
      <c r="E503" s="243" t="s">
        <v>19</v>
      </c>
      <c r="F503" s="244" t="s">
        <v>381</v>
      </c>
      <c r="G503" s="242"/>
      <c r="H503" s="245">
        <v>1</v>
      </c>
      <c r="I503" s="246"/>
      <c r="J503" s="242"/>
      <c r="K503" s="242"/>
      <c r="L503" s="247"/>
      <c r="M503" s="248"/>
      <c r="N503" s="249"/>
      <c r="O503" s="249"/>
      <c r="P503" s="249"/>
      <c r="Q503" s="249"/>
      <c r="R503" s="249"/>
      <c r="S503" s="249"/>
      <c r="T503" s="250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1" t="s">
        <v>175</v>
      </c>
      <c r="AU503" s="251" t="s">
        <v>82</v>
      </c>
      <c r="AV503" s="13" t="s">
        <v>82</v>
      </c>
      <c r="AW503" s="13" t="s">
        <v>33</v>
      </c>
      <c r="AX503" s="13" t="s">
        <v>72</v>
      </c>
      <c r="AY503" s="251" t="s">
        <v>114</v>
      </c>
    </row>
    <row r="504" s="14" customFormat="1">
      <c r="A504" s="14"/>
      <c r="B504" s="252"/>
      <c r="C504" s="253"/>
      <c r="D504" s="237" t="s">
        <v>175</v>
      </c>
      <c r="E504" s="254" t="s">
        <v>19</v>
      </c>
      <c r="F504" s="255" t="s">
        <v>180</v>
      </c>
      <c r="G504" s="253"/>
      <c r="H504" s="256">
        <v>11</v>
      </c>
      <c r="I504" s="257"/>
      <c r="J504" s="253"/>
      <c r="K504" s="253"/>
      <c r="L504" s="258"/>
      <c r="M504" s="259"/>
      <c r="N504" s="260"/>
      <c r="O504" s="260"/>
      <c r="P504" s="260"/>
      <c r="Q504" s="260"/>
      <c r="R504" s="260"/>
      <c r="S504" s="260"/>
      <c r="T504" s="261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2" t="s">
        <v>175</v>
      </c>
      <c r="AU504" s="262" t="s">
        <v>82</v>
      </c>
      <c r="AV504" s="14" t="s">
        <v>131</v>
      </c>
      <c r="AW504" s="14" t="s">
        <v>33</v>
      </c>
      <c r="AX504" s="14" t="s">
        <v>80</v>
      </c>
      <c r="AY504" s="262" t="s">
        <v>114</v>
      </c>
    </row>
    <row r="505" s="2" customFormat="1" ht="16.5" customHeight="1">
      <c r="A505" s="39"/>
      <c r="B505" s="40"/>
      <c r="C505" s="274" t="s">
        <v>566</v>
      </c>
      <c r="D505" s="274" t="s">
        <v>320</v>
      </c>
      <c r="E505" s="275" t="s">
        <v>567</v>
      </c>
      <c r="F505" s="276" t="s">
        <v>568</v>
      </c>
      <c r="G505" s="277" t="s">
        <v>399</v>
      </c>
      <c r="H505" s="278">
        <v>11</v>
      </c>
      <c r="I505" s="279"/>
      <c r="J505" s="280">
        <f>ROUND(I505*H505,2)</f>
        <v>0</v>
      </c>
      <c r="K505" s="276" t="s">
        <v>171</v>
      </c>
      <c r="L505" s="281"/>
      <c r="M505" s="282" t="s">
        <v>19</v>
      </c>
      <c r="N505" s="283" t="s">
        <v>43</v>
      </c>
      <c r="O505" s="85"/>
      <c r="P505" s="228">
        <f>O505*H505</f>
        <v>0</v>
      </c>
      <c r="Q505" s="228">
        <v>0.050599999999999999</v>
      </c>
      <c r="R505" s="228">
        <f>Q505*H505</f>
        <v>0.55659999999999998</v>
      </c>
      <c r="S505" s="228">
        <v>0</v>
      </c>
      <c r="T505" s="229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0" t="s">
        <v>151</v>
      </c>
      <c r="AT505" s="230" t="s">
        <v>320</v>
      </c>
      <c r="AU505" s="230" t="s">
        <v>82</v>
      </c>
      <c r="AY505" s="18" t="s">
        <v>114</v>
      </c>
      <c r="BE505" s="231">
        <f>IF(N505="základní",J505,0)</f>
        <v>0</v>
      </c>
      <c r="BF505" s="231">
        <f>IF(N505="snížená",J505,0)</f>
        <v>0</v>
      </c>
      <c r="BG505" s="231">
        <f>IF(N505="zákl. přenesená",J505,0)</f>
        <v>0</v>
      </c>
      <c r="BH505" s="231">
        <f>IF(N505="sníž. přenesená",J505,0)</f>
        <v>0</v>
      </c>
      <c r="BI505" s="231">
        <f>IF(N505="nulová",J505,0)</f>
        <v>0</v>
      </c>
      <c r="BJ505" s="18" t="s">
        <v>80</v>
      </c>
      <c r="BK505" s="231">
        <f>ROUND(I505*H505,2)</f>
        <v>0</v>
      </c>
      <c r="BL505" s="18" t="s">
        <v>131</v>
      </c>
      <c r="BM505" s="230" t="s">
        <v>569</v>
      </c>
    </row>
    <row r="506" s="2" customFormat="1" ht="16.5" customHeight="1">
      <c r="A506" s="39"/>
      <c r="B506" s="40"/>
      <c r="C506" s="274" t="s">
        <v>570</v>
      </c>
      <c r="D506" s="274" t="s">
        <v>320</v>
      </c>
      <c r="E506" s="275" t="s">
        <v>571</v>
      </c>
      <c r="F506" s="276" t="s">
        <v>572</v>
      </c>
      <c r="G506" s="277" t="s">
        <v>399</v>
      </c>
      <c r="H506" s="278">
        <v>11</v>
      </c>
      <c r="I506" s="279"/>
      <c r="J506" s="280">
        <f>ROUND(I506*H506,2)</f>
        <v>0</v>
      </c>
      <c r="K506" s="276" t="s">
        <v>171</v>
      </c>
      <c r="L506" s="281"/>
      <c r="M506" s="282" t="s">
        <v>19</v>
      </c>
      <c r="N506" s="283" t="s">
        <v>43</v>
      </c>
      <c r="O506" s="85"/>
      <c r="P506" s="228">
        <f>O506*H506</f>
        <v>0</v>
      </c>
      <c r="Q506" s="228">
        <v>0.0085000000000000006</v>
      </c>
      <c r="R506" s="228">
        <f>Q506*H506</f>
        <v>0.0935</v>
      </c>
      <c r="S506" s="228">
        <v>0</v>
      </c>
      <c r="T506" s="229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0" t="s">
        <v>151</v>
      </c>
      <c r="AT506" s="230" t="s">
        <v>320</v>
      </c>
      <c r="AU506" s="230" t="s">
        <v>82</v>
      </c>
      <c r="AY506" s="18" t="s">
        <v>114</v>
      </c>
      <c r="BE506" s="231">
        <f>IF(N506="základní",J506,0)</f>
        <v>0</v>
      </c>
      <c r="BF506" s="231">
        <f>IF(N506="snížená",J506,0)</f>
        <v>0</v>
      </c>
      <c r="BG506" s="231">
        <f>IF(N506="zákl. přenesená",J506,0)</f>
        <v>0</v>
      </c>
      <c r="BH506" s="231">
        <f>IF(N506="sníž. přenesená",J506,0)</f>
        <v>0</v>
      </c>
      <c r="BI506" s="231">
        <f>IF(N506="nulová",J506,0)</f>
        <v>0</v>
      </c>
      <c r="BJ506" s="18" t="s">
        <v>80</v>
      </c>
      <c r="BK506" s="231">
        <f>ROUND(I506*H506,2)</f>
        <v>0</v>
      </c>
      <c r="BL506" s="18" t="s">
        <v>131</v>
      </c>
      <c r="BM506" s="230" t="s">
        <v>573</v>
      </c>
    </row>
    <row r="507" s="2" customFormat="1" ht="16.5" customHeight="1">
      <c r="A507" s="39"/>
      <c r="B507" s="40"/>
      <c r="C507" s="219" t="s">
        <v>574</v>
      </c>
      <c r="D507" s="219" t="s">
        <v>117</v>
      </c>
      <c r="E507" s="220" t="s">
        <v>575</v>
      </c>
      <c r="F507" s="221" t="s">
        <v>576</v>
      </c>
      <c r="G507" s="222" t="s">
        <v>223</v>
      </c>
      <c r="H507" s="223">
        <v>22.5</v>
      </c>
      <c r="I507" s="224"/>
      <c r="J507" s="225">
        <f>ROUND(I507*H507,2)</f>
        <v>0</v>
      </c>
      <c r="K507" s="221" t="s">
        <v>171</v>
      </c>
      <c r="L507" s="45"/>
      <c r="M507" s="226" t="s">
        <v>19</v>
      </c>
      <c r="N507" s="227" t="s">
        <v>43</v>
      </c>
      <c r="O507" s="85"/>
      <c r="P507" s="228">
        <f>O507*H507</f>
        <v>0</v>
      </c>
      <c r="Q507" s="228">
        <v>0.00020000000000000001</v>
      </c>
      <c r="R507" s="228">
        <f>Q507*H507</f>
        <v>0.0045000000000000005</v>
      </c>
      <c r="S507" s="228">
        <v>0</v>
      </c>
      <c r="T507" s="229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0" t="s">
        <v>131</v>
      </c>
      <c r="AT507" s="230" t="s">
        <v>117</v>
      </c>
      <c r="AU507" s="230" t="s">
        <v>82</v>
      </c>
      <c r="AY507" s="18" t="s">
        <v>114</v>
      </c>
      <c r="BE507" s="231">
        <f>IF(N507="základní",J507,0)</f>
        <v>0</v>
      </c>
      <c r="BF507" s="231">
        <f>IF(N507="snížená",J507,0)</f>
        <v>0</v>
      </c>
      <c r="BG507" s="231">
        <f>IF(N507="zákl. přenesená",J507,0)</f>
        <v>0</v>
      </c>
      <c r="BH507" s="231">
        <f>IF(N507="sníž. přenesená",J507,0)</f>
        <v>0</v>
      </c>
      <c r="BI507" s="231">
        <f>IF(N507="nulová",J507,0)</f>
        <v>0</v>
      </c>
      <c r="BJ507" s="18" t="s">
        <v>80</v>
      </c>
      <c r="BK507" s="231">
        <f>ROUND(I507*H507,2)</f>
        <v>0</v>
      </c>
      <c r="BL507" s="18" t="s">
        <v>131</v>
      </c>
      <c r="BM507" s="230" t="s">
        <v>577</v>
      </c>
    </row>
    <row r="508" s="2" customFormat="1" ht="16.5" customHeight="1">
      <c r="A508" s="39"/>
      <c r="B508" s="40"/>
      <c r="C508" s="219" t="s">
        <v>578</v>
      </c>
      <c r="D508" s="219" t="s">
        <v>117</v>
      </c>
      <c r="E508" s="220" t="s">
        <v>579</v>
      </c>
      <c r="F508" s="221" t="s">
        <v>580</v>
      </c>
      <c r="G508" s="222" t="s">
        <v>223</v>
      </c>
      <c r="H508" s="223">
        <v>22.5</v>
      </c>
      <c r="I508" s="224"/>
      <c r="J508" s="225">
        <f>ROUND(I508*H508,2)</f>
        <v>0</v>
      </c>
      <c r="K508" s="221" t="s">
        <v>171</v>
      </c>
      <c r="L508" s="45"/>
      <c r="M508" s="226" t="s">
        <v>19</v>
      </c>
      <c r="N508" s="227" t="s">
        <v>43</v>
      </c>
      <c r="O508" s="85"/>
      <c r="P508" s="228">
        <f>O508*H508</f>
        <v>0</v>
      </c>
      <c r="Q508" s="228">
        <v>0.00012999999999999999</v>
      </c>
      <c r="R508" s="228">
        <f>Q508*H508</f>
        <v>0.0029249999999999996</v>
      </c>
      <c r="S508" s="228">
        <v>0</v>
      </c>
      <c r="T508" s="229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0" t="s">
        <v>131</v>
      </c>
      <c r="AT508" s="230" t="s">
        <v>117</v>
      </c>
      <c r="AU508" s="230" t="s">
        <v>82</v>
      </c>
      <c r="AY508" s="18" t="s">
        <v>114</v>
      </c>
      <c r="BE508" s="231">
        <f>IF(N508="základní",J508,0)</f>
        <v>0</v>
      </c>
      <c r="BF508" s="231">
        <f>IF(N508="snížená",J508,0)</f>
        <v>0</v>
      </c>
      <c r="BG508" s="231">
        <f>IF(N508="zákl. přenesená",J508,0)</f>
        <v>0</v>
      </c>
      <c r="BH508" s="231">
        <f>IF(N508="sníž. přenesená",J508,0)</f>
        <v>0</v>
      </c>
      <c r="BI508" s="231">
        <f>IF(N508="nulová",J508,0)</f>
        <v>0</v>
      </c>
      <c r="BJ508" s="18" t="s">
        <v>80</v>
      </c>
      <c r="BK508" s="231">
        <f>ROUND(I508*H508,2)</f>
        <v>0</v>
      </c>
      <c r="BL508" s="18" t="s">
        <v>131</v>
      </c>
      <c r="BM508" s="230" t="s">
        <v>581</v>
      </c>
    </row>
    <row r="509" s="13" customFormat="1">
      <c r="A509" s="13"/>
      <c r="B509" s="241"/>
      <c r="C509" s="242"/>
      <c r="D509" s="237" t="s">
        <v>175</v>
      </c>
      <c r="E509" s="243" t="s">
        <v>19</v>
      </c>
      <c r="F509" s="244" t="s">
        <v>518</v>
      </c>
      <c r="G509" s="242"/>
      <c r="H509" s="245">
        <v>2.5</v>
      </c>
      <c r="I509" s="246"/>
      <c r="J509" s="242"/>
      <c r="K509" s="242"/>
      <c r="L509" s="247"/>
      <c r="M509" s="248"/>
      <c r="N509" s="249"/>
      <c r="O509" s="249"/>
      <c r="P509" s="249"/>
      <c r="Q509" s="249"/>
      <c r="R509" s="249"/>
      <c r="S509" s="249"/>
      <c r="T509" s="250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1" t="s">
        <v>175</v>
      </c>
      <c r="AU509" s="251" t="s">
        <v>82</v>
      </c>
      <c r="AV509" s="13" t="s">
        <v>82</v>
      </c>
      <c r="AW509" s="13" t="s">
        <v>33</v>
      </c>
      <c r="AX509" s="13" t="s">
        <v>72</v>
      </c>
      <c r="AY509" s="251" t="s">
        <v>114</v>
      </c>
    </row>
    <row r="510" s="13" customFormat="1">
      <c r="A510" s="13"/>
      <c r="B510" s="241"/>
      <c r="C510" s="242"/>
      <c r="D510" s="237" t="s">
        <v>175</v>
      </c>
      <c r="E510" s="243" t="s">
        <v>19</v>
      </c>
      <c r="F510" s="244" t="s">
        <v>519</v>
      </c>
      <c r="G510" s="242"/>
      <c r="H510" s="245">
        <v>1.5</v>
      </c>
      <c r="I510" s="246"/>
      <c r="J510" s="242"/>
      <c r="K510" s="242"/>
      <c r="L510" s="247"/>
      <c r="M510" s="248"/>
      <c r="N510" s="249"/>
      <c r="O510" s="249"/>
      <c r="P510" s="249"/>
      <c r="Q510" s="249"/>
      <c r="R510" s="249"/>
      <c r="S510" s="249"/>
      <c r="T510" s="250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1" t="s">
        <v>175</v>
      </c>
      <c r="AU510" s="251" t="s">
        <v>82</v>
      </c>
      <c r="AV510" s="13" t="s">
        <v>82</v>
      </c>
      <c r="AW510" s="13" t="s">
        <v>33</v>
      </c>
      <c r="AX510" s="13" t="s">
        <v>72</v>
      </c>
      <c r="AY510" s="251" t="s">
        <v>114</v>
      </c>
    </row>
    <row r="511" s="13" customFormat="1">
      <c r="A511" s="13"/>
      <c r="B511" s="241"/>
      <c r="C511" s="242"/>
      <c r="D511" s="237" t="s">
        <v>175</v>
      </c>
      <c r="E511" s="243" t="s">
        <v>19</v>
      </c>
      <c r="F511" s="244" t="s">
        <v>520</v>
      </c>
      <c r="G511" s="242"/>
      <c r="H511" s="245">
        <v>3</v>
      </c>
      <c r="I511" s="246"/>
      <c r="J511" s="242"/>
      <c r="K511" s="242"/>
      <c r="L511" s="247"/>
      <c r="M511" s="248"/>
      <c r="N511" s="249"/>
      <c r="O511" s="249"/>
      <c r="P511" s="249"/>
      <c r="Q511" s="249"/>
      <c r="R511" s="249"/>
      <c r="S511" s="249"/>
      <c r="T511" s="250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1" t="s">
        <v>175</v>
      </c>
      <c r="AU511" s="251" t="s">
        <v>82</v>
      </c>
      <c r="AV511" s="13" t="s">
        <v>82</v>
      </c>
      <c r="AW511" s="13" t="s">
        <v>33</v>
      </c>
      <c r="AX511" s="13" t="s">
        <v>72</v>
      </c>
      <c r="AY511" s="251" t="s">
        <v>114</v>
      </c>
    </row>
    <row r="512" s="13" customFormat="1">
      <c r="A512" s="13"/>
      <c r="B512" s="241"/>
      <c r="C512" s="242"/>
      <c r="D512" s="237" t="s">
        <v>175</v>
      </c>
      <c r="E512" s="243" t="s">
        <v>19</v>
      </c>
      <c r="F512" s="244" t="s">
        <v>521</v>
      </c>
      <c r="G512" s="242"/>
      <c r="H512" s="245">
        <v>10</v>
      </c>
      <c r="I512" s="246"/>
      <c r="J512" s="242"/>
      <c r="K512" s="242"/>
      <c r="L512" s="247"/>
      <c r="M512" s="248"/>
      <c r="N512" s="249"/>
      <c r="O512" s="249"/>
      <c r="P512" s="249"/>
      <c r="Q512" s="249"/>
      <c r="R512" s="249"/>
      <c r="S512" s="249"/>
      <c r="T512" s="250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1" t="s">
        <v>175</v>
      </c>
      <c r="AU512" s="251" t="s">
        <v>82</v>
      </c>
      <c r="AV512" s="13" t="s">
        <v>82</v>
      </c>
      <c r="AW512" s="13" t="s">
        <v>33</v>
      </c>
      <c r="AX512" s="13" t="s">
        <v>72</v>
      </c>
      <c r="AY512" s="251" t="s">
        <v>114</v>
      </c>
    </row>
    <row r="513" s="13" customFormat="1">
      <c r="A513" s="13"/>
      <c r="B513" s="241"/>
      <c r="C513" s="242"/>
      <c r="D513" s="237" t="s">
        <v>175</v>
      </c>
      <c r="E513" s="243" t="s">
        <v>19</v>
      </c>
      <c r="F513" s="244" t="s">
        <v>522</v>
      </c>
      <c r="G513" s="242"/>
      <c r="H513" s="245">
        <v>3</v>
      </c>
      <c r="I513" s="246"/>
      <c r="J513" s="242"/>
      <c r="K513" s="242"/>
      <c r="L513" s="247"/>
      <c r="M513" s="248"/>
      <c r="N513" s="249"/>
      <c r="O513" s="249"/>
      <c r="P513" s="249"/>
      <c r="Q513" s="249"/>
      <c r="R513" s="249"/>
      <c r="S513" s="249"/>
      <c r="T513" s="250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1" t="s">
        <v>175</v>
      </c>
      <c r="AU513" s="251" t="s">
        <v>82</v>
      </c>
      <c r="AV513" s="13" t="s">
        <v>82</v>
      </c>
      <c r="AW513" s="13" t="s">
        <v>33</v>
      </c>
      <c r="AX513" s="13" t="s">
        <v>72</v>
      </c>
      <c r="AY513" s="251" t="s">
        <v>114</v>
      </c>
    </row>
    <row r="514" s="13" customFormat="1">
      <c r="A514" s="13"/>
      <c r="B514" s="241"/>
      <c r="C514" s="242"/>
      <c r="D514" s="237" t="s">
        <v>175</v>
      </c>
      <c r="E514" s="243" t="s">
        <v>19</v>
      </c>
      <c r="F514" s="244" t="s">
        <v>523</v>
      </c>
      <c r="G514" s="242"/>
      <c r="H514" s="245">
        <v>2.5</v>
      </c>
      <c r="I514" s="246"/>
      <c r="J514" s="242"/>
      <c r="K514" s="242"/>
      <c r="L514" s="247"/>
      <c r="M514" s="248"/>
      <c r="N514" s="249"/>
      <c r="O514" s="249"/>
      <c r="P514" s="249"/>
      <c r="Q514" s="249"/>
      <c r="R514" s="249"/>
      <c r="S514" s="249"/>
      <c r="T514" s="250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1" t="s">
        <v>175</v>
      </c>
      <c r="AU514" s="251" t="s">
        <v>82</v>
      </c>
      <c r="AV514" s="13" t="s">
        <v>82</v>
      </c>
      <c r="AW514" s="13" t="s">
        <v>33</v>
      </c>
      <c r="AX514" s="13" t="s">
        <v>72</v>
      </c>
      <c r="AY514" s="251" t="s">
        <v>114</v>
      </c>
    </row>
    <row r="515" s="15" customFormat="1">
      <c r="A515" s="15"/>
      <c r="B515" s="263"/>
      <c r="C515" s="264"/>
      <c r="D515" s="237" t="s">
        <v>175</v>
      </c>
      <c r="E515" s="265" t="s">
        <v>19</v>
      </c>
      <c r="F515" s="266" t="s">
        <v>524</v>
      </c>
      <c r="G515" s="264"/>
      <c r="H515" s="267">
        <v>22.5</v>
      </c>
      <c r="I515" s="268"/>
      <c r="J515" s="264"/>
      <c r="K515" s="264"/>
      <c r="L515" s="269"/>
      <c r="M515" s="270"/>
      <c r="N515" s="271"/>
      <c r="O515" s="271"/>
      <c r="P515" s="271"/>
      <c r="Q515" s="271"/>
      <c r="R515" s="271"/>
      <c r="S515" s="271"/>
      <c r="T515" s="272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73" t="s">
        <v>175</v>
      </c>
      <c r="AU515" s="273" t="s">
        <v>82</v>
      </c>
      <c r="AV515" s="15" t="s">
        <v>127</v>
      </c>
      <c r="AW515" s="15" t="s">
        <v>33</v>
      </c>
      <c r="AX515" s="15" t="s">
        <v>72</v>
      </c>
      <c r="AY515" s="273" t="s">
        <v>114</v>
      </c>
    </row>
    <row r="516" s="14" customFormat="1">
      <c r="A516" s="14"/>
      <c r="B516" s="252"/>
      <c r="C516" s="253"/>
      <c r="D516" s="237" t="s">
        <v>175</v>
      </c>
      <c r="E516" s="254" t="s">
        <v>19</v>
      </c>
      <c r="F516" s="255" t="s">
        <v>180</v>
      </c>
      <c r="G516" s="253"/>
      <c r="H516" s="256">
        <v>22.5</v>
      </c>
      <c r="I516" s="257"/>
      <c r="J516" s="253"/>
      <c r="K516" s="253"/>
      <c r="L516" s="258"/>
      <c r="M516" s="259"/>
      <c r="N516" s="260"/>
      <c r="O516" s="260"/>
      <c r="P516" s="260"/>
      <c r="Q516" s="260"/>
      <c r="R516" s="260"/>
      <c r="S516" s="260"/>
      <c r="T516" s="261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2" t="s">
        <v>175</v>
      </c>
      <c r="AU516" s="262" t="s">
        <v>82</v>
      </c>
      <c r="AV516" s="14" t="s">
        <v>131</v>
      </c>
      <c r="AW516" s="14" t="s">
        <v>33</v>
      </c>
      <c r="AX516" s="14" t="s">
        <v>80</v>
      </c>
      <c r="AY516" s="262" t="s">
        <v>114</v>
      </c>
    </row>
    <row r="517" s="12" customFormat="1" ht="22.8" customHeight="1">
      <c r="A517" s="12"/>
      <c r="B517" s="203"/>
      <c r="C517" s="204"/>
      <c r="D517" s="205" t="s">
        <v>71</v>
      </c>
      <c r="E517" s="217" t="s">
        <v>229</v>
      </c>
      <c r="F517" s="217" t="s">
        <v>582</v>
      </c>
      <c r="G517" s="204"/>
      <c r="H517" s="204"/>
      <c r="I517" s="207"/>
      <c r="J517" s="218">
        <f>BK517</f>
        <v>0</v>
      </c>
      <c r="K517" s="204"/>
      <c r="L517" s="209"/>
      <c r="M517" s="210"/>
      <c r="N517" s="211"/>
      <c r="O517" s="211"/>
      <c r="P517" s="212">
        <f>SUM(P518:P602)</f>
        <v>0</v>
      </c>
      <c r="Q517" s="211"/>
      <c r="R517" s="212">
        <f>SUM(R518:R602)</f>
        <v>187.84300900000005</v>
      </c>
      <c r="S517" s="211"/>
      <c r="T517" s="213">
        <f>SUM(T518:T602)</f>
        <v>18.774000000000001</v>
      </c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R517" s="214" t="s">
        <v>80</v>
      </c>
      <c r="AT517" s="215" t="s">
        <v>71</v>
      </c>
      <c r="AU517" s="215" t="s">
        <v>80</v>
      </c>
      <c r="AY517" s="214" t="s">
        <v>114</v>
      </c>
      <c r="BK517" s="216">
        <f>SUM(BK518:BK602)</f>
        <v>0</v>
      </c>
    </row>
    <row r="518" s="2" customFormat="1" ht="16.5" customHeight="1">
      <c r="A518" s="39"/>
      <c r="B518" s="40"/>
      <c r="C518" s="219" t="s">
        <v>583</v>
      </c>
      <c r="D518" s="219" t="s">
        <v>117</v>
      </c>
      <c r="E518" s="220" t="s">
        <v>584</v>
      </c>
      <c r="F518" s="221" t="s">
        <v>585</v>
      </c>
      <c r="G518" s="222" t="s">
        <v>399</v>
      </c>
      <c r="H518" s="223">
        <v>7</v>
      </c>
      <c r="I518" s="224"/>
      <c r="J518" s="225">
        <f>ROUND(I518*H518,2)</f>
        <v>0</v>
      </c>
      <c r="K518" s="221" t="s">
        <v>171</v>
      </c>
      <c r="L518" s="45"/>
      <c r="M518" s="226" t="s">
        <v>19</v>
      </c>
      <c r="N518" s="227" t="s">
        <v>43</v>
      </c>
      <c r="O518" s="85"/>
      <c r="P518" s="228">
        <f>O518*H518</f>
        <v>0</v>
      </c>
      <c r="Q518" s="228">
        <v>0.10940999999999999</v>
      </c>
      <c r="R518" s="228">
        <f>Q518*H518</f>
        <v>0.76586999999999994</v>
      </c>
      <c r="S518" s="228">
        <v>0</v>
      </c>
      <c r="T518" s="229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0" t="s">
        <v>131</v>
      </c>
      <c r="AT518" s="230" t="s">
        <v>117</v>
      </c>
      <c r="AU518" s="230" t="s">
        <v>82</v>
      </c>
      <c r="AY518" s="18" t="s">
        <v>114</v>
      </c>
      <c r="BE518" s="231">
        <f>IF(N518="základní",J518,0)</f>
        <v>0</v>
      </c>
      <c r="BF518" s="231">
        <f>IF(N518="snížená",J518,0)</f>
        <v>0</v>
      </c>
      <c r="BG518" s="231">
        <f>IF(N518="zákl. přenesená",J518,0)</f>
        <v>0</v>
      </c>
      <c r="BH518" s="231">
        <f>IF(N518="sníž. přenesená",J518,0)</f>
        <v>0</v>
      </c>
      <c r="BI518" s="231">
        <f>IF(N518="nulová",J518,0)</f>
        <v>0</v>
      </c>
      <c r="BJ518" s="18" t="s">
        <v>80</v>
      </c>
      <c r="BK518" s="231">
        <f>ROUND(I518*H518,2)</f>
        <v>0</v>
      </c>
      <c r="BL518" s="18" t="s">
        <v>131</v>
      </c>
      <c r="BM518" s="230" t="s">
        <v>586</v>
      </c>
    </row>
    <row r="519" s="2" customFormat="1">
      <c r="A519" s="39"/>
      <c r="B519" s="40"/>
      <c r="C519" s="41"/>
      <c r="D519" s="237" t="s">
        <v>173</v>
      </c>
      <c r="E519" s="41"/>
      <c r="F519" s="238" t="s">
        <v>587</v>
      </c>
      <c r="G519" s="41"/>
      <c r="H519" s="41"/>
      <c r="I519" s="137"/>
      <c r="J519" s="41"/>
      <c r="K519" s="41"/>
      <c r="L519" s="45"/>
      <c r="M519" s="239"/>
      <c r="N519" s="240"/>
      <c r="O519" s="85"/>
      <c r="P519" s="85"/>
      <c r="Q519" s="85"/>
      <c r="R519" s="85"/>
      <c r="S519" s="85"/>
      <c r="T519" s="86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173</v>
      </c>
      <c r="AU519" s="18" t="s">
        <v>82</v>
      </c>
    </row>
    <row r="520" s="13" customFormat="1">
      <c r="A520" s="13"/>
      <c r="B520" s="241"/>
      <c r="C520" s="242"/>
      <c r="D520" s="237" t="s">
        <v>175</v>
      </c>
      <c r="E520" s="243" t="s">
        <v>19</v>
      </c>
      <c r="F520" s="244" t="s">
        <v>588</v>
      </c>
      <c r="G520" s="242"/>
      <c r="H520" s="245">
        <v>3</v>
      </c>
      <c r="I520" s="246"/>
      <c r="J520" s="242"/>
      <c r="K520" s="242"/>
      <c r="L520" s="247"/>
      <c r="M520" s="248"/>
      <c r="N520" s="249"/>
      <c r="O520" s="249"/>
      <c r="P520" s="249"/>
      <c r="Q520" s="249"/>
      <c r="R520" s="249"/>
      <c r="S520" s="249"/>
      <c r="T520" s="250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1" t="s">
        <v>175</v>
      </c>
      <c r="AU520" s="251" t="s">
        <v>82</v>
      </c>
      <c r="AV520" s="13" t="s">
        <v>82</v>
      </c>
      <c r="AW520" s="13" t="s">
        <v>33</v>
      </c>
      <c r="AX520" s="13" t="s">
        <v>72</v>
      </c>
      <c r="AY520" s="251" t="s">
        <v>114</v>
      </c>
    </row>
    <row r="521" s="13" customFormat="1">
      <c r="A521" s="13"/>
      <c r="B521" s="241"/>
      <c r="C521" s="242"/>
      <c r="D521" s="237" t="s">
        <v>175</v>
      </c>
      <c r="E521" s="243" t="s">
        <v>19</v>
      </c>
      <c r="F521" s="244" t="s">
        <v>589</v>
      </c>
      <c r="G521" s="242"/>
      <c r="H521" s="245">
        <v>1</v>
      </c>
      <c r="I521" s="246"/>
      <c r="J521" s="242"/>
      <c r="K521" s="242"/>
      <c r="L521" s="247"/>
      <c r="M521" s="248"/>
      <c r="N521" s="249"/>
      <c r="O521" s="249"/>
      <c r="P521" s="249"/>
      <c r="Q521" s="249"/>
      <c r="R521" s="249"/>
      <c r="S521" s="249"/>
      <c r="T521" s="250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1" t="s">
        <v>175</v>
      </c>
      <c r="AU521" s="251" t="s">
        <v>82</v>
      </c>
      <c r="AV521" s="13" t="s">
        <v>82</v>
      </c>
      <c r="AW521" s="13" t="s">
        <v>33</v>
      </c>
      <c r="AX521" s="13" t="s">
        <v>72</v>
      </c>
      <c r="AY521" s="251" t="s">
        <v>114</v>
      </c>
    </row>
    <row r="522" s="13" customFormat="1">
      <c r="A522" s="13"/>
      <c r="B522" s="241"/>
      <c r="C522" s="242"/>
      <c r="D522" s="237" t="s">
        <v>175</v>
      </c>
      <c r="E522" s="243" t="s">
        <v>19</v>
      </c>
      <c r="F522" s="244" t="s">
        <v>590</v>
      </c>
      <c r="G522" s="242"/>
      <c r="H522" s="245">
        <v>3</v>
      </c>
      <c r="I522" s="246"/>
      <c r="J522" s="242"/>
      <c r="K522" s="242"/>
      <c r="L522" s="247"/>
      <c r="M522" s="248"/>
      <c r="N522" s="249"/>
      <c r="O522" s="249"/>
      <c r="P522" s="249"/>
      <c r="Q522" s="249"/>
      <c r="R522" s="249"/>
      <c r="S522" s="249"/>
      <c r="T522" s="250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1" t="s">
        <v>175</v>
      </c>
      <c r="AU522" s="251" t="s">
        <v>82</v>
      </c>
      <c r="AV522" s="13" t="s">
        <v>82</v>
      </c>
      <c r="AW522" s="13" t="s">
        <v>33</v>
      </c>
      <c r="AX522" s="13" t="s">
        <v>72</v>
      </c>
      <c r="AY522" s="251" t="s">
        <v>114</v>
      </c>
    </row>
    <row r="523" s="14" customFormat="1">
      <c r="A523" s="14"/>
      <c r="B523" s="252"/>
      <c r="C523" s="253"/>
      <c r="D523" s="237" t="s">
        <v>175</v>
      </c>
      <c r="E523" s="254" t="s">
        <v>19</v>
      </c>
      <c r="F523" s="255" t="s">
        <v>180</v>
      </c>
      <c r="G523" s="253"/>
      <c r="H523" s="256">
        <v>7</v>
      </c>
      <c r="I523" s="257"/>
      <c r="J523" s="253"/>
      <c r="K523" s="253"/>
      <c r="L523" s="258"/>
      <c r="M523" s="259"/>
      <c r="N523" s="260"/>
      <c r="O523" s="260"/>
      <c r="P523" s="260"/>
      <c r="Q523" s="260"/>
      <c r="R523" s="260"/>
      <c r="S523" s="260"/>
      <c r="T523" s="261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2" t="s">
        <v>175</v>
      </c>
      <c r="AU523" s="262" t="s">
        <v>82</v>
      </c>
      <c r="AV523" s="14" t="s">
        <v>131</v>
      </c>
      <c r="AW523" s="14" t="s">
        <v>33</v>
      </c>
      <c r="AX523" s="14" t="s">
        <v>80</v>
      </c>
      <c r="AY523" s="262" t="s">
        <v>114</v>
      </c>
    </row>
    <row r="524" s="2" customFormat="1" ht="16.5" customHeight="1">
      <c r="A524" s="39"/>
      <c r="B524" s="40"/>
      <c r="C524" s="219" t="s">
        <v>591</v>
      </c>
      <c r="D524" s="219" t="s">
        <v>117</v>
      </c>
      <c r="E524" s="220" t="s">
        <v>592</v>
      </c>
      <c r="F524" s="221" t="s">
        <v>593</v>
      </c>
      <c r="G524" s="222" t="s">
        <v>223</v>
      </c>
      <c r="H524" s="223">
        <v>13.4</v>
      </c>
      <c r="I524" s="224"/>
      <c r="J524" s="225">
        <f>ROUND(I524*H524,2)</f>
        <v>0</v>
      </c>
      <c r="K524" s="221" t="s">
        <v>171</v>
      </c>
      <c r="L524" s="45"/>
      <c r="M524" s="226" t="s">
        <v>19</v>
      </c>
      <c r="N524" s="227" t="s">
        <v>43</v>
      </c>
      <c r="O524" s="85"/>
      <c r="P524" s="228">
        <f>O524*H524</f>
        <v>0</v>
      </c>
      <c r="Q524" s="228">
        <v>0.00011</v>
      </c>
      <c r="R524" s="228">
        <f>Q524*H524</f>
        <v>0.0014740000000000001</v>
      </c>
      <c r="S524" s="228">
        <v>0</v>
      </c>
      <c r="T524" s="229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30" t="s">
        <v>131</v>
      </c>
      <c r="AT524" s="230" t="s">
        <v>117</v>
      </c>
      <c r="AU524" s="230" t="s">
        <v>82</v>
      </c>
      <c r="AY524" s="18" t="s">
        <v>114</v>
      </c>
      <c r="BE524" s="231">
        <f>IF(N524="základní",J524,0)</f>
        <v>0</v>
      </c>
      <c r="BF524" s="231">
        <f>IF(N524="snížená",J524,0)</f>
        <v>0</v>
      </c>
      <c r="BG524" s="231">
        <f>IF(N524="zákl. přenesená",J524,0)</f>
        <v>0</v>
      </c>
      <c r="BH524" s="231">
        <f>IF(N524="sníž. přenesená",J524,0)</f>
        <v>0</v>
      </c>
      <c r="BI524" s="231">
        <f>IF(N524="nulová",J524,0)</f>
        <v>0</v>
      </c>
      <c r="BJ524" s="18" t="s">
        <v>80</v>
      </c>
      <c r="BK524" s="231">
        <f>ROUND(I524*H524,2)</f>
        <v>0</v>
      </c>
      <c r="BL524" s="18" t="s">
        <v>131</v>
      </c>
      <c r="BM524" s="230" t="s">
        <v>594</v>
      </c>
    </row>
    <row r="525" s="2" customFormat="1">
      <c r="A525" s="39"/>
      <c r="B525" s="40"/>
      <c r="C525" s="41"/>
      <c r="D525" s="237" t="s">
        <v>173</v>
      </c>
      <c r="E525" s="41"/>
      <c r="F525" s="238" t="s">
        <v>595</v>
      </c>
      <c r="G525" s="41"/>
      <c r="H525" s="41"/>
      <c r="I525" s="137"/>
      <c r="J525" s="41"/>
      <c r="K525" s="41"/>
      <c r="L525" s="45"/>
      <c r="M525" s="239"/>
      <c r="N525" s="240"/>
      <c r="O525" s="85"/>
      <c r="P525" s="85"/>
      <c r="Q525" s="85"/>
      <c r="R525" s="85"/>
      <c r="S525" s="85"/>
      <c r="T525" s="86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173</v>
      </c>
      <c r="AU525" s="18" t="s">
        <v>82</v>
      </c>
    </row>
    <row r="526" s="13" customFormat="1">
      <c r="A526" s="13"/>
      <c r="B526" s="241"/>
      <c r="C526" s="242"/>
      <c r="D526" s="237" t="s">
        <v>175</v>
      </c>
      <c r="E526" s="243" t="s">
        <v>19</v>
      </c>
      <c r="F526" s="244" t="s">
        <v>596</v>
      </c>
      <c r="G526" s="242"/>
      <c r="H526" s="245">
        <v>13.4</v>
      </c>
      <c r="I526" s="246"/>
      <c r="J526" s="242"/>
      <c r="K526" s="242"/>
      <c r="L526" s="247"/>
      <c r="M526" s="248"/>
      <c r="N526" s="249"/>
      <c r="O526" s="249"/>
      <c r="P526" s="249"/>
      <c r="Q526" s="249"/>
      <c r="R526" s="249"/>
      <c r="S526" s="249"/>
      <c r="T526" s="250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1" t="s">
        <v>175</v>
      </c>
      <c r="AU526" s="251" t="s">
        <v>82</v>
      </c>
      <c r="AV526" s="13" t="s">
        <v>82</v>
      </c>
      <c r="AW526" s="13" t="s">
        <v>33</v>
      </c>
      <c r="AX526" s="13" t="s">
        <v>80</v>
      </c>
      <c r="AY526" s="251" t="s">
        <v>114</v>
      </c>
    </row>
    <row r="527" s="2" customFormat="1" ht="21.75" customHeight="1">
      <c r="A527" s="39"/>
      <c r="B527" s="40"/>
      <c r="C527" s="219" t="s">
        <v>597</v>
      </c>
      <c r="D527" s="219" t="s">
        <v>117</v>
      </c>
      <c r="E527" s="220" t="s">
        <v>598</v>
      </c>
      <c r="F527" s="221" t="s">
        <v>599</v>
      </c>
      <c r="G527" s="222" t="s">
        <v>223</v>
      </c>
      <c r="H527" s="223">
        <v>13.4</v>
      </c>
      <c r="I527" s="224"/>
      <c r="J527" s="225">
        <f>ROUND(I527*H527,2)</f>
        <v>0</v>
      </c>
      <c r="K527" s="221" t="s">
        <v>171</v>
      </c>
      <c r="L527" s="45"/>
      <c r="M527" s="226" t="s">
        <v>19</v>
      </c>
      <c r="N527" s="227" t="s">
        <v>43</v>
      </c>
      <c r="O527" s="85"/>
      <c r="P527" s="228">
        <f>O527*H527</f>
        <v>0</v>
      </c>
      <c r="Q527" s="228">
        <v>0</v>
      </c>
      <c r="R527" s="228">
        <f>Q527*H527</f>
        <v>0</v>
      </c>
      <c r="S527" s="228">
        <v>0</v>
      </c>
      <c r="T527" s="229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0" t="s">
        <v>131</v>
      </c>
      <c r="AT527" s="230" t="s">
        <v>117</v>
      </c>
      <c r="AU527" s="230" t="s">
        <v>82</v>
      </c>
      <c r="AY527" s="18" t="s">
        <v>114</v>
      </c>
      <c r="BE527" s="231">
        <f>IF(N527="základní",J527,0)</f>
        <v>0</v>
      </c>
      <c r="BF527" s="231">
        <f>IF(N527="snížená",J527,0)</f>
        <v>0</v>
      </c>
      <c r="BG527" s="231">
        <f>IF(N527="zákl. přenesená",J527,0)</f>
        <v>0</v>
      </c>
      <c r="BH527" s="231">
        <f>IF(N527="sníž. přenesená",J527,0)</f>
        <v>0</v>
      </c>
      <c r="BI527" s="231">
        <f>IF(N527="nulová",J527,0)</f>
        <v>0</v>
      </c>
      <c r="BJ527" s="18" t="s">
        <v>80</v>
      </c>
      <c r="BK527" s="231">
        <f>ROUND(I527*H527,2)</f>
        <v>0</v>
      </c>
      <c r="BL527" s="18" t="s">
        <v>131</v>
      </c>
      <c r="BM527" s="230" t="s">
        <v>600</v>
      </c>
    </row>
    <row r="528" s="2" customFormat="1">
      <c r="A528" s="39"/>
      <c r="B528" s="40"/>
      <c r="C528" s="41"/>
      <c r="D528" s="237" t="s">
        <v>173</v>
      </c>
      <c r="E528" s="41"/>
      <c r="F528" s="238" t="s">
        <v>601</v>
      </c>
      <c r="G528" s="41"/>
      <c r="H528" s="41"/>
      <c r="I528" s="137"/>
      <c r="J528" s="41"/>
      <c r="K528" s="41"/>
      <c r="L528" s="45"/>
      <c r="M528" s="239"/>
      <c r="N528" s="240"/>
      <c r="O528" s="85"/>
      <c r="P528" s="85"/>
      <c r="Q528" s="85"/>
      <c r="R528" s="85"/>
      <c r="S528" s="85"/>
      <c r="T528" s="86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173</v>
      </c>
      <c r="AU528" s="18" t="s">
        <v>82</v>
      </c>
    </row>
    <row r="529" s="13" customFormat="1">
      <c r="A529" s="13"/>
      <c r="B529" s="241"/>
      <c r="C529" s="242"/>
      <c r="D529" s="237" t="s">
        <v>175</v>
      </c>
      <c r="E529" s="243" t="s">
        <v>19</v>
      </c>
      <c r="F529" s="244" t="s">
        <v>596</v>
      </c>
      <c r="G529" s="242"/>
      <c r="H529" s="245">
        <v>13.4</v>
      </c>
      <c r="I529" s="246"/>
      <c r="J529" s="242"/>
      <c r="K529" s="242"/>
      <c r="L529" s="247"/>
      <c r="M529" s="248"/>
      <c r="N529" s="249"/>
      <c r="O529" s="249"/>
      <c r="P529" s="249"/>
      <c r="Q529" s="249"/>
      <c r="R529" s="249"/>
      <c r="S529" s="249"/>
      <c r="T529" s="250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1" t="s">
        <v>175</v>
      </c>
      <c r="AU529" s="251" t="s">
        <v>82</v>
      </c>
      <c r="AV529" s="13" t="s">
        <v>82</v>
      </c>
      <c r="AW529" s="13" t="s">
        <v>33</v>
      </c>
      <c r="AX529" s="13" t="s">
        <v>80</v>
      </c>
      <c r="AY529" s="251" t="s">
        <v>114</v>
      </c>
    </row>
    <row r="530" s="2" customFormat="1" ht="21.75" customHeight="1">
      <c r="A530" s="39"/>
      <c r="B530" s="40"/>
      <c r="C530" s="219" t="s">
        <v>602</v>
      </c>
      <c r="D530" s="219" t="s">
        <v>117</v>
      </c>
      <c r="E530" s="220" t="s">
        <v>603</v>
      </c>
      <c r="F530" s="221" t="s">
        <v>604</v>
      </c>
      <c r="G530" s="222" t="s">
        <v>223</v>
      </c>
      <c r="H530" s="223">
        <v>540.85000000000002</v>
      </c>
      <c r="I530" s="224"/>
      <c r="J530" s="225">
        <f>ROUND(I530*H530,2)</f>
        <v>0</v>
      </c>
      <c r="K530" s="221" t="s">
        <v>171</v>
      </c>
      <c r="L530" s="45"/>
      <c r="M530" s="226" t="s">
        <v>19</v>
      </c>
      <c r="N530" s="227" t="s">
        <v>43</v>
      </c>
      <c r="O530" s="85"/>
      <c r="P530" s="228">
        <f>O530*H530</f>
        <v>0</v>
      </c>
      <c r="Q530" s="228">
        <v>0.15540000000000001</v>
      </c>
      <c r="R530" s="228">
        <f>Q530*H530</f>
        <v>84.048090000000016</v>
      </c>
      <c r="S530" s="228">
        <v>0</v>
      </c>
      <c r="T530" s="229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0" t="s">
        <v>131</v>
      </c>
      <c r="AT530" s="230" t="s">
        <v>117</v>
      </c>
      <c r="AU530" s="230" t="s">
        <v>82</v>
      </c>
      <c r="AY530" s="18" t="s">
        <v>114</v>
      </c>
      <c r="BE530" s="231">
        <f>IF(N530="základní",J530,0)</f>
        <v>0</v>
      </c>
      <c r="BF530" s="231">
        <f>IF(N530="snížená",J530,0)</f>
        <v>0</v>
      </c>
      <c r="BG530" s="231">
        <f>IF(N530="zákl. přenesená",J530,0)</f>
        <v>0</v>
      </c>
      <c r="BH530" s="231">
        <f>IF(N530="sníž. přenesená",J530,0)</f>
        <v>0</v>
      </c>
      <c r="BI530" s="231">
        <f>IF(N530="nulová",J530,0)</f>
        <v>0</v>
      </c>
      <c r="BJ530" s="18" t="s">
        <v>80</v>
      </c>
      <c r="BK530" s="231">
        <f>ROUND(I530*H530,2)</f>
        <v>0</v>
      </c>
      <c r="BL530" s="18" t="s">
        <v>131</v>
      </c>
      <c r="BM530" s="230" t="s">
        <v>605</v>
      </c>
    </row>
    <row r="531" s="2" customFormat="1">
      <c r="A531" s="39"/>
      <c r="B531" s="40"/>
      <c r="C531" s="41"/>
      <c r="D531" s="237" t="s">
        <v>173</v>
      </c>
      <c r="E531" s="41"/>
      <c r="F531" s="238" t="s">
        <v>606</v>
      </c>
      <c r="G531" s="41"/>
      <c r="H531" s="41"/>
      <c r="I531" s="137"/>
      <c r="J531" s="41"/>
      <c r="K531" s="41"/>
      <c r="L531" s="45"/>
      <c r="M531" s="239"/>
      <c r="N531" s="240"/>
      <c r="O531" s="85"/>
      <c r="P531" s="85"/>
      <c r="Q531" s="85"/>
      <c r="R531" s="85"/>
      <c r="S531" s="85"/>
      <c r="T531" s="86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173</v>
      </c>
      <c r="AU531" s="18" t="s">
        <v>82</v>
      </c>
    </row>
    <row r="532" s="13" customFormat="1">
      <c r="A532" s="13"/>
      <c r="B532" s="241"/>
      <c r="C532" s="242"/>
      <c r="D532" s="237" t="s">
        <v>175</v>
      </c>
      <c r="E532" s="243" t="s">
        <v>19</v>
      </c>
      <c r="F532" s="244" t="s">
        <v>505</v>
      </c>
      <c r="G532" s="242"/>
      <c r="H532" s="245">
        <v>51.5</v>
      </c>
      <c r="I532" s="246"/>
      <c r="J532" s="242"/>
      <c r="K532" s="242"/>
      <c r="L532" s="247"/>
      <c r="M532" s="248"/>
      <c r="N532" s="249"/>
      <c r="O532" s="249"/>
      <c r="P532" s="249"/>
      <c r="Q532" s="249"/>
      <c r="R532" s="249"/>
      <c r="S532" s="249"/>
      <c r="T532" s="250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1" t="s">
        <v>175</v>
      </c>
      <c r="AU532" s="251" t="s">
        <v>82</v>
      </c>
      <c r="AV532" s="13" t="s">
        <v>82</v>
      </c>
      <c r="AW532" s="13" t="s">
        <v>33</v>
      </c>
      <c r="AX532" s="13" t="s">
        <v>72</v>
      </c>
      <c r="AY532" s="251" t="s">
        <v>114</v>
      </c>
    </row>
    <row r="533" s="13" customFormat="1">
      <c r="A533" s="13"/>
      <c r="B533" s="241"/>
      <c r="C533" s="242"/>
      <c r="D533" s="237" t="s">
        <v>175</v>
      </c>
      <c r="E533" s="243" t="s">
        <v>19</v>
      </c>
      <c r="F533" s="244" t="s">
        <v>607</v>
      </c>
      <c r="G533" s="242"/>
      <c r="H533" s="245">
        <v>82</v>
      </c>
      <c r="I533" s="246"/>
      <c r="J533" s="242"/>
      <c r="K533" s="242"/>
      <c r="L533" s="247"/>
      <c r="M533" s="248"/>
      <c r="N533" s="249"/>
      <c r="O533" s="249"/>
      <c r="P533" s="249"/>
      <c r="Q533" s="249"/>
      <c r="R533" s="249"/>
      <c r="S533" s="249"/>
      <c r="T533" s="250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1" t="s">
        <v>175</v>
      </c>
      <c r="AU533" s="251" t="s">
        <v>82</v>
      </c>
      <c r="AV533" s="13" t="s">
        <v>82</v>
      </c>
      <c r="AW533" s="13" t="s">
        <v>33</v>
      </c>
      <c r="AX533" s="13" t="s">
        <v>72</v>
      </c>
      <c r="AY533" s="251" t="s">
        <v>114</v>
      </c>
    </row>
    <row r="534" s="13" customFormat="1">
      <c r="A534" s="13"/>
      <c r="B534" s="241"/>
      <c r="C534" s="242"/>
      <c r="D534" s="237" t="s">
        <v>175</v>
      </c>
      <c r="E534" s="243" t="s">
        <v>19</v>
      </c>
      <c r="F534" s="244" t="s">
        <v>608</v>
      </c>
      <c r="G534" s="242"/>
      <c r="H534" s="245">
        <v>93.299999999999997</v>
      </c>
      <c r="I534" s="246"/>
      <c r="J534" s="242"/>
      <c r="K534" s="242"/>
      <c r="L534" s="247"/>
      <c r="M534" s="248"/>
      <c r="N534" s="249"/>
      <c r="O534" s="249"/>
      <c r="P534" s="249"/>
      <c r="Q534" s="249"/>
      <c r="R534" s="249"/>
      <c r="S534" s="249"/>
      <c r="T534" s="250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1" t="s">
        <v>175</v>
      </c>
      <c r="AU534" s="251" t="s">
        <v>82</v>
      </c>
      <c r="AV534" s="13" t="s">
        <v>82</v>
      </c>
      <c r="AW534" s="13" t="s">
        <v>33</v>
      </c>
      <c r="AX534" s="13" t="s">
        <v>72</v>
      </c>
      <c r="AY534" s="251" t="s">
        <v>114</v>
      </c>
    </row>
    <row r="535" s="13" customFormat="1">
      <c r="A535" s="13"/>
      <c r="B535" s="241"/>
      <c r="C535" s="242"/>
      <c r="D535" s="237" t="s">
        <v>175</v>
      </c>
      <c r="E535" s="243" t="s">
        <v>19</v>
      </c>
      <c r="F535" s="244" t="s">
        <v>609</v>
      </c>
      <c r="G535" s="242"/>
      <c r="H535" s="245">
        <v>128.40000000000001</v>
      </c>
      <c r="I535" s="246"/>
      <c r="J535" s="242"/>
      <c r="K535" s="242"/>
      <c r="L535" s="247"/>
      <c r="M535" s="248"/>
      <c r="N535" s="249"/>
      <c r="O535" s="249"/>
      <c r="P535" s="249"/>
      <c r="Q535" s="249"/>
      <c r="R535" s="249"/>
      <c r="S535" s="249"/>
      <c r="T535" s="250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1" t="s">
        <v>175</v>
      </c>
      <c r="AU535" s="251" t="s">
        <v>82</v>
      </c>
      <c r="AV535" s="13" t="s">
        <v>82</v>
      </c>
      <c r="AW535" s="13" t="s">
        <v>33</v>
      </c>
      <c r="AX535" s="13" t="s">
        <v>72</v>
      </c>
      <c r="AY535" s="251" t="s">
        <v>114</v>
      </c>
    </row>
    <row r="536" s="13" customFormat="1">
      <c r="A536" s="13"/>
      <c r="B536" s="241"/>
      <c r="C536" s="242"/>
      <c r="D536" s="237" t="s">
        <v>175</v>
      </c>
      <c r="E536" s="243" t="s">
        <v>19</v>
      </c>
      <c r="F536" s="244" t="s">
        <v>610</v>
      </c>
      <c r="G536" s="242"/>
      <c r="H536" s="245">
        <v>94.5</v>
      </c>
      <c r="I536" s="246"/>
      <c r="J536" s="242"/>
      <c r="K536" s="242"/>
      <c r="L536" s="247"/>
      <c r="M536" s="248"/>
      <c r="N536" s="249"/>
      <c r="O536" s="249"/>
      <c r="P536" s="249"/>
      <c r="Q536" s="249"/>
      <c r="R536" s="249"/>
      <c r="S536" s="249"/>
      <c r="T536" s="250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1" t="s">
        <v>175</v>
      </c>
      <c r="AU536" s="251" t="s">
        <v>82</v>
      </c>
      <c r="AV536" s="13" t="s">
        <v>82</v>
      </c>
      <c r="AW536" s="13" t="s">
        <v>33</v>
      </c>
      <c r="AX536" s="13" t="s">
        <v>72</v>
      </c>
      <c r="AY536" s="251" t="s">
        <v>114</v>
      </c>
    </row>
    <row r="537" s="13" customFormat="1">
      <c r="A537" s="13"/>
      <c r="B537" s="241"/>
      <c r="C537" s="242"/>
      <c r="D537" s="237" t="s">
        <v>175</v>
      </c>
      <c r="E537" s="243" t="s">
        <v>19</v>
      </c>
      <c r="F537" s="244" t="s">
        <v>611</v>
      </c>
      <c r="G537" s="242"/>
      <c r="H537" s="245">
        <v>86.650000000000006</v>
      </c>
      <c r="I537" s="246"/>
      <c r="J537" s="242"/>
      <c r="K537" s="242"/>
      <c r="L537" s="247"/>
      <c r="M537" s="248"/>
      <c r="N537" s="249"/>
      <c r="O537" s="249"/>
      <c r="P537" s="249"/>
      <c r="Q537" s="249"/>
      <c r="R537" s="249"/>
      <c r="S537" s="249"/>
      <c r="T537" s="250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1" t="s">
        <v>175</v>
      </c>
      <c r="AU537" s="251" t="s">
        <v>82</v>
      </c>
      <c r="AV537" s="13" t="s">
        <v>82</v>
      </c>
      <c r="AW537" s="13" t="s">
        <v>33</v>
      </c>
      <c r="AX537" s="13" t="s">
        <v>72</v>
      </c>
      <c r="AY537" s="251" t="s">
        <v>114</v>
      </c>
    </row>
    <row r="538" s="13" customFormat="1">
      <c r="A538" s="13"/>
      <c r="B538" s="241"/>
      <c r="C538" s="242"/>
      <c r="D538" s="237" t="s">
        <v>175</v>
      </c>
      <c r="E538" s="243" t="s">
        <v>19</v>
      </c>
      <c r="F538" s="244" t="s">
        <v>612</v>
      </c>
      <c r="G538" s="242"/>
      <c r="H538" s="245">
        <v>4.5</v>
      </c>
      <c r="I538" s="246"/>
      <c r="J538" s="242"/>
      <c r="K538" s="242"/>
      <c r="L538" s="247"/>
      <c r="M538" s="248"/>
      <c r="N538" s="249"/>
      <c r="O538" s="249"/>
      <c r="P538" s="249"/>
      <c r="Q538" s="249"/>
      <c r="R538" s="249"/>
      <c r="S538" s="249"/>
      <c r="T538" s="250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1" t="s">
        <v>175</v>
      </c>
      <c r="AU538" s="251" t="s">
        <v>82</v>
      </c>
      <c r="AV538" s="13" t="s">
        <v>82</v>
      </c>
      <c r="AW538" s="13" t="s">
        <v>33</v>
      </c>
      <c r="AX538" s="13" t="s">
        <v>72</v>
      </c>
      <c r="AY538" s="251" t="s">
        <v>114</v>
      </c>
    </row>
    <row r="539" s="14" customFormat="1">
      <c r="A539" s="14"/>
      <c r="B539" s="252"/>
      <c r="C539" s="253"/>
      <c r="D539" s="237" t="s">
        <v>175</v>
      </c>
      <c r="E539" s="254" t="s">
        <v>19</v>
      </c>
      <c r="F539" s="255" t="s">
        <v>180</v>
      </c>
      <c r="G539" s="253"/>
      <c r="H539" s="256">
        <v>540.85000000000002</v>
      </c>
      <c r="I539" s="257"/>
      <c r="J539" s="253"/>
      <c r="K539" s="253"/>
      <c r="L539" s="258"/>
      <c r="M539" s="259"/>
      <c r="N539" s="260"/>
      <c r="O539" s="260"/>
      <c r="P539" s="260"/>
      <c r="Q539" s="260"/>
      <c r="R539" s="260"/>
      <c r="S539" s="260"/>
      <c r="T539" s="261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2" t="s">
        <v>175</v>
      </c>
      <c r="AU539" s="262" t="s">
        <v>82</v>
      </c>
      <c r="AV539" s="14" t="s">
        <v>131</v>
      </c>
      <c r="AW539" s="14" t="s">
        <v>33</v>
      </c>
      <c r="AX539" s="14" t="s">
        <v>80</v>
      </c>
      <c r="AY539" s="262" t="s">
        <v>114</v>
      </c>
    </row>
    <row r="540" s="2" customFormat="1" ht="16.5" customHeight="1">
      <c r="A540" s="39"/>
      <c r="B540" s="40"/>
      <c r="C540" s="274" t="s">
        <v>613</v>
      </c>
      <c r="D540" s="274" t="s">
        <v>320</v>
      </c>
      <c r="E540" s="275" t="s">
        <v>614</v>
      </c>
      <c r="F540" s="276" t="s">
        <v>615</v>
      </c>
      <c r="G540" s="277" t="s">
        <v>223</v>
      </c>
      <c r="H540" s="278">
        <v>551.66700000000003</v>
      </c>
      <c r="I540" s="279"/>
      <c r="J540" s="280">
        <f>ROUND(I540*H540,2)</f>
        <v>0</v>
      </c>
      <c r="K540" s="276" t="s">
        <v>171</v>
      </c>
      <c r="L540" s="281"/>
      <c r="M540" s="282" t="s">
        <v>19</v>
      </c>
      <c r="N540" s="283" t="s">
        <v>43</v>
      </c>
      <c r="O540" s="85"/>
      <c r="P540" s="228">
        <f>O540*H540</f>
        <v>0</v>
      </c>
      <c r="Q540" s="228">
        <v>0.080000000000000002</v>
      </c>
      <c r="R540" s="228">
        <f>Q540*H540</f>
        <v>44.133360000000003</v>
      </c>
      <c r="S540" s="228">
        <v>0</v>
      </c>
      <c r="T540" s="229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30" t="s">
        <v>151</v>
      </c>
      <c r="AT540" s="230" t="s">
        <v>320</v>
      </c>
      <c r="AU540" s="230" t="s">
        <v>82</v>
      </c>
      <c r="AY540" s="18" t="s">
        <v>114</v>
      </c>
      <c r="BE540" s="231">
        <f>IF(N540="základní",J540,0)</f>
        <v>0</v>
      </c>
      <c r="BF540" s="231">
        <f>IF(N540="snížená",J540,0)</f>
        <v>0</v>
      </c>
      <c r="BG540" s="231">
        <f>IF(N540="zákl. přenesená",J540,0)</f>
        <v>0</v>
      </c>
      <c r="BH540" s="231">
        <f>IF(N540="sníž. přenesená",J540,0)</f>
        <v>0</v>
      </c>
      <c r="BI540" s="231">
        <f>IF(N540="nulová",J540,0)</f>
        <v>0</v>
      </c>
      <c r="BJ540" s="18" t="s">
        <v>80</v>
      </c>
      <c r="BK540" s="231">
        <f>ROUND(I540*H540,2)</f>
        <v>0</v>
      </c>
      <c r="BL540" s="18" t="s">
        <v>131</v>
      </c>
      <c r="BM540" s="230" t="s">
        <v>616</v>
      </c>
    </row>
    <row r="541" s="13" customFormat="1">
      <c r="A541" s="13"/>
      <c r="B541" s="241"/>
      <c r="C541" s="242"/>
      <c r="D541" s="237" t="s">
        <v>175</v>
      </c>
      <c r="E541" s="242"/>
      <c r="F541" s="244" t="s">
        <v>617</v>
      </c>
      <c r="G541" s="242"/>
      <c r="H541" s="245">
        <v>551.66700000000003</v>
      </c>
      <c r="I541" s="246"/>
      <c r="J541" s="242"/>
      <c r="K541" s="242"/>
      <c r="L541" s="247"/>
      <c r="M541" s="248"/>
      <c r="N541" s="249"/>
      <c r="O541" s="249"/>
      <c r="P541" s="249"/>
      <c r="Q541" s="249"/>
      <c r="R541" s="249"/>
      <c r="S541" s="249"/>
      <c r="T541" s="250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1" t="s">
        <v>175</v>
      </c>
      <c r="AU541" s="251" t="s">
        <v>82</v>
      </c>
      <c r="AV541" s="13" t="s">
        <v>82</v>
      </c>
      <c r="AW541" s="13" t="s">
        <v>4</v>
      </c>
      <c r="AX541" s="13" t="s">
        <v>80</v>
      </c>
      <c r="AY541" s="251" t="s">
        <v>114</v>
      </c>
    </row>
    <row r="542" s="2" customFormat="1" ht="21.75" customHeight="1">
      <c r="A542" s="39"/>
      <c r="B542" s="40"/>
      <c r="C542" s="219" t="s">
        <v>618</v>
      </c>
      <c r="D542" s="219" t="s">
        <v>117</v>
      </c>
      <c r="E542" s="220" t="s">
        <v>619</v>
      </c>
      <c r="F542" s="221" t="s">
        <v>620</v>
      </c>
      <c r="G542" s="222" t="s">
        <v>223</v>
      </c>
      <c r="H542" s="223">
        <v>454.5</v>
      </c>
      <c r="I542" s="224"/>
      <c r="J542" s="225">
        <f>ROUND(I542*H542,2)</f>
        <v>0</v>
      </c>
      <c r="K542" s="221" t="s">
        <v>171</v>
      </c>
      <c r="L542" s="45"/>
      <c r="M542" s="226" t="s">
        <v>19</v>
      </c>
      <c r="N542" s="227" t="s">
        <v>43</v>
      </c>
      <c r="O542" s="85"/>
      <c r="P542" s="228">
        <f>O542*H542</f>
        <v>0</v>
      </c>
      <c r="Q542" s="228">
        <v>0.10095</v>
      </c>
      <c r="R542" s="228">
        <f>Q542*H542</f>
        <v>45.881774999999998</v>
      </c>
      <c r="S542" s="228">
        <v>0</v>
      </c>
      <c r="T542" s="229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0" t="s">
        <v>131</v>
      </c>
      <c r="AT542" s="230" t="s">
        <v>117</v>
      </c>
      <c r="AU542" s="230" t="s">
        <v>82</v>
      </c>
      <c r="AY542" s="18" t="s">
        <v>114</v>
      </c>
      <c r="BE542" s="231">
        <f>IF(N542="základní",J542,0)</f>
        <v>0</v>
      </c>
      <c r="BF542" s="231">
        <f>IF(N542="snížená",J542,0)</f>
        <v>0</v>
      </c>
      <c r="BG542" s="231">
        <f>IF(N542="zákl. přenesená",J542,0)</f>
        <v>0</v>
      </c>
      <c r="BH542" s="231">
        <f>IF(N542="sníž. přenesená",J542,0)</f>
        <v>0</v>
      </c>
      <c r="BI542" s="231">
        <f>IF(N542="nulová",J542,0)</f>
        <v>0</v>
      </c>
      <c r="BJ542" s="18" t="s">
        <v>80</v>
      </c>
      <c r="BK542" s="231">
        <f>ROUND(I542*H542,2)</f>
        <v>0</v>
      </c>
      <c r="BL542" s="18" t="s">
        <v>131</v>
      </c>
      <c r="BM542" s="230" t="s">
        <v>621</v>
      </c>
    </row>
    <row r="543" s="2" customFormat="1">
      <c r="A543" s="39"/>
      <c r="B543" s="40"/>
      <c r="C543" s="41"/>
      <c r="D543" s="237" t="s">
        <v>173</v>
      </c>
      <c r="E543" s="41"/>
      <c r="F543" s="238" t="s">
        <v>622</v>
      </c>
      <c r="G543" s="41"/>
      <c r="H543" s="41"/>
      <c r="I543" s="137"/>
      <c r="J543" s="41"/>
      <c r="K543" s="41"/>
      <c r="L543" s="45"/>
      <c r="M543" s="239"/>
      <c r="N543" s="240"/>
      <c r="O543" s="85"/>
      <c r="P543" s="85"/>
      <c r="Q543" s="85"/>
      <c r="R543" s="85"/>
      <c r="S543" s="85"/>
      <c r="T543" s="86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173</v>
      </c>
      <c r="AU543" s="18" t="s">
        <v>82</v>
      </c>
    </row>
    <row r="544" s="13" customFormat="1">
      <c r="A544" s="13"/>
      <c r="B544" s="241"/>
      <c r="C544" s="242"/>
      <c r="D544" s="237" t="s">
        <v>175</v>
      </c>
      <c r="E544" s="243" t="s">
        <v>19</v>
      </c>
      <c r="F544" s="244" t="s">
        <v>623</v>
      </c>
      <c r="G544" s="242"/>
      <c r="H544" s="245">
        <v>49.200000000000003</v>
      </c>
      <c r="I544" s="246"/>
      <c r="J544" s="242"/>
      <c r="K544" s="242"/>
      <c r="L544" s="247"/>
      <c r="M544" s="248"/>
      <c r="N544" s="249"/>
      <c r="O544" s="249"/>
      <c r="P544" s="249"/>
      <c r="Q544" s="249"/>
      <c r="R544" s="249"/>
      <c r="S544" s="249"/>
      <c r="T544" s="250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1" t="s">
        <v>175</v>
      </c>
      <c r="AU544" s="251" t="s">
        <v>82</v>
      </c>
      <c r="AV544" s="13" t="s">
        <v>82</v>
      </c>
      <c r="AW544" s="13" t="s">
        <v>33</v>
      </c>
      <c r="AX544" s="13" t="s">
        <v>72</v>
      </c>
      <c r="AY544" s="251" t="s">
        <v>114</v>
      </c>
    </row>
    <row r="545" s="13" customFormat="1">
      <c r="A545" s="13"/>
      <c r="B545" s="241"/>
      <c r="C545" s="242"/>
      <c r="D545" s="237" t="s">
        <v>175</v>
      </c>
      <c r="E545" s="243" t="s">
        <v>19</v>
      </c>
      <c r="F545" s="244" t="s">
        <v>624</v>
      </c>
      <c r="G545" s="242"/>
      <c r="H545" s="245">
        <v>72.099999999999994</v>
      </c>
      <c r="I545" s="246"/>
      <c r="J545" s="242"/>
      <c r="K545" s="242"/>
      <c r="L545" s="247"/>
      <c r="M545" s="248"/>
      <c r="N545" s="249"/>
      <c r="O545" s="249"/>
      <c r="P545" s="249"/>
      <c r="Q545" s="249"/>
      <c r="R545" s="249"/>
      <c r="S545" s="249"/>
      <c r="T545" s="250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1" t="s">
        <v>175</v>
      </c>
      <c r="AU545" s="251" t="s">
        <v>82</v>
      </c>
      <c r="AV545" s="13" t="s">
        <v>82</v>
      </c>
      <c r="AW545" s="13" t="s">
        <v>33</v>
      </c>
      <c r="AX545" s="13" t="s">
        <v>72</v>
      </c>
      <c r="AY545" s="251" t="s">
        <v>114</v>
      </c>
    </row>
    <row r="546" s="13" customFormat="1">
      <c r="A546" s="13"/>
      <c r="B546" s="241"/>
      <c r="C546" s="242"/>
      <c r="D546" s="237" t="s">
        <v>175</v>
      </c>
      <c r="E546" s="243" t="s">
        <v>19</v>
      </c>
      <c r="F546" s="244" t="s">
        <v>625</v>
      </c>
      <c r="G546" s="242"/>
      <c r="H546" s="245">
        <v>83.900000000000006</v>
      </c>
      <c r="I546" s="246"/>
      <c r="J546" s="242"/>
      <c r="K546" s="242"/>
      <c r="L546" s="247"/>
      <c r="M546" s="248"/>
      <c r="N546" s="249"/>
      <c r="O546" s="249"/>
      <c r="P546" s="249"/>
      <c r="Q546" s="249"/>
      <c r="R546" s="249"/>
      <c r="S546" s="249"/>
      <c r="T546" s="250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1" t="s">
        <v>175</v>
      </c>
      <c r="AU546" s="251" t="s">
        <v>82</v>
      </c>
      <c r="AV546" s="13" t="s">
        <v>82</v>
      </c>
      <c r="AW546" s="13" t="s">
        <v>33</v>
      </c>
      <c r="AX546" s="13" t="s">
        <v>72</v>
      </c>
      <c r="AY546" s="251" t="s">
        <v>114</v>
      </c>
    </row>
    <row r="547" s="13" customFormat="1">
      <c r="A547" s="13"/>
      <c r="B547" s="241"/>
      <c r="C547" s="242"/>
      <c r="D547" s="237" t="s">
        <v>175</v>
      </c>
      <c r="E547" s="243" t="s">
        <v>19</v>
      </c>
      <c r="F547" s="244" t="s">
        <v>626</v>
      </c>
      <c r="G547" s="242"/>
      <c r="H547" s="245">
        <v>92.900000000000006</v>
      </c>
      <c r="I547" s="246"/>
      <c r="J547" s="242"/>
      <c r="K547" s="242"/>
      <c r="L547" s="247"/>
      <c r="M547" s="248"/>
      <c r="N547" s="249"/>
      <c r="O547" s="249"/>
      <c r="P547" s="249"/>
      <c r="Q547" s="249"/>
      <c r="R547" s="249"/>
      <c r="S547" s="249"/>
      <c r="T547" s="250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1" t="s">
        <v>175</v>
      </c>
      <c r="AU547" s="251" t="s">
        <v>82</v>
      </c>
      <c r="AV547" s="13" t="s">
        <v>82</v>
      </c>
      <c r="AW547" s="13" t="s">
        <v>33</v>
      </c>
      <c r="AX547" s="13" t="s">
        <v>72</v>
      </c>
      <c r="AY547" s="251" t="s">
        <v>114</v>
      </c>
    </row>
    <row r="548" s="13" customFormat="1">
      <c r="A548" s="13"/>
      <c r="B548" s="241"/>
      <c r="C548" s="242"/>
      <c r="D548" s="237" t="s">
        <v>175</v>
      </c>
      <c r="E548" s="243" t="s">
        <v>19</v>
      </c>
      <c r="F548" s="244" t="s">
        <v>627</v>
      </c>
      <c r="G548" s="242"/>
      <c r="H548" s="245">
        <v>70.900000000000006</v>
      </c>
      <c r="I548" s="246"/>
      <c r="J548" s="242"/>
      <c r="K548" s="242"/>
      <c r="L548" s="247"/>
      <c r="M548" s="248"/>
      <c r="N548" s="249"/>
      <c r="O548" s="249"/>
      <c r="P548" s="249"/>
      <c r="Q548" s="249"/>
      <c r="R548" s="249"/>
      <c r="S548" s="249"/>
      <c r="T548" s="250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1" t="s">
        <v>175</v>
      </c>
      <c r="AU548" s="251" t="s">
        <v>82</v>
      </c>
      <c r="AV548" s="13" t="s">
        <v>82</v>
      </c>
      <c r="AW548" s="13" t="s">
        <v>33</v>
      </c>
      <c r="AX548" s="13" t="s">
        <v>72</v>
      </c>
      <c r="AY548" s="251" t="s">
        <v>114</v>
      </c>
    </row>
    <row r="549" s="13" customFormat="1">
      <c r="A549" s="13"/>
      <c r="B549" s="241"/>
      <c r="C549" s="242"/>
      <c r="D549" s="237" t="s">
        <v>175</v>
      </c>
      <c r="E549" s="243" t="s">
        <v>19</v>
      </c>
      <c r="F549" s="244" t="s">
        <v>628</v>
      </c>
      <c r="G549" s="242"/>
      <c r="H549" s="245">
        <v>80.400000000000006</v>
      </c>
      <c r="I549" s="246"/>
      <c r="J549" s="242"/>
      <c r="K549" s="242"/>
      <c r="L549" s="247"/>
      <c r="M549" s="248"/>
      <c r="N549" s="249"/>
      <c r="O549" s="249"/>
      <c r="P549" s="249"/>
      <c r="Q549" s="249"/>
      <c r="R549" s="249"/>
      <c r="S549" s="249"/>
      <c r="T549" s="250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1" t="s">
        <v>175</v>
      </c>
      <c r="AU549" s="251" t="s">
        <v>82</v>
      </c>
      <c r="AV549" s="13" t="s">
        <v>82</v>
      </c>
      <c r="AW549" s="13" t="s">
        <v>33</v>
      </c>
      <c r="AX549" s="13" t="s">
        <v>72</v>
      </c>
      <c r="AY549" s="251" t="s">
        <v>114</v>
      </c>
    </row>
    <row r="550" s="13" customFormat="1">
      <c r="A550" s="13"/>
      <c r="B550" s="241"/>
      <c r="C550" s="242"/>
      <c r="D550" s="237" t="s">
        <v>175</v>
      </c>
      <c r="E550" s="243" t="s">
        <v>19</v>
      </c>
      <c r="F550" s="244" t="s">
        <v>629</v>
      </c>
      <c r="G550" s="242"/>
      <c r="H550" s="245">
        <v>5.0999999999999996</v>
      </c>
      <c r="I550" s="246"/>
      <c r="J550" s="242"/>
      <c r="K550" s="242"/>
      <c r="L550" s="247"/>
      <c r="M550" s="248"/>
      <c r="N550" s="249"/>
      <c r="O550" s="249"/>
      <c r="P550" s="249"/>
      <c r="Q550" s="249"/>
      <c r="R550" s="249"/>
      <c r="S550" s="249"/>
      <c r="T550" s="250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1" t="s">
        <v>175</v>
      </c>
      <c r="AU550" s="251" t="s">
        <v>82</v>
      </c>
      <c r="AV550" s="13" t="s">
        <v>82</v>
      </c>
      <c r="AW550" s="13" t="s">
        <v>33</v>
      </c>
      <c r="AX550" s="13" t="s">
        <v>72</v>
      </c>
      <c r="AY550" s="251" t="s">
        <v>114</v>
      </c>
    </row>
    <row r="551" s="14" customFormat="1">
      <c r="A551" s="14"/>
      <c r="B551" s="252"/>
      <c r="C551" s="253"/>
      <c r="D551" s="237" t="s">
        <v>175</v>
      </c>
      <c r="E551" s="254" t="s">
        <v>19</v>
      </c>
      <c r="F551" s="255" t="s">
        <v>180</v>
      </c>
      <c r="G551" s="253"/>
      <c r="H551" s="256">
        <v>454.5</v>
      </c>
      <c r="I551" s="257"/>
      <c r="J551" s="253"/>
      <c r="K551" s="253"/>
      <c r="L551" s="258"/>
      <c r="M551" s="259"/>
      <c r="N551" s="260"/>
      <c r="O551" s="260"/>
      <c r="P551" s="260"/>
      <c r="Q551" s="260"/>
      <c r="R551" s="260"/>
      <c r="S551" s="260"/>
      <c r="T551" s="261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2" t="s">
        <v>175</v>
      </c>
      <c r="AU551" s="262" t="s">
        <v>82</v>
      </c>
      <c r="AV551" s="14" t="s">
        <v>131</v>
      </c>
      <c r="AW551" s="14" t="s">
        <v>33</v>
      </c>
      <c r="AX551" s="14" t="s">
        <v>80</v>
      </c>
      <c r="AY551" s="262" t="s">
        <v>114</v>
      </c>
    </row>
    <row r="552" s="2" customFormat="1" ht="16.5" customHeight="1">
      <c r="A552" s="39"/>
      <c r="B552" s="40"/>
      <c r="C552" s="274" t="s">
        <v>630</v>
      </c>
      <c r="D552" s="274" t="s">
        <v>320</v>
      </c>
      <c r="E552" s="275" t="s">
        <v>631</v>
      </c>
      <c r="F552" s="276" t="s">
        <v>632</v>
      </c>
      <c r="G552" s="277" t="s">
        <v>223</v>
      </c>
      <c r="H552" s="278">
        <v>463.58999999999998</v>
      </c>
      <c r="I552" s="279"/>
      <c r="J552" s="280">
        <f>ROUND(I552*H552,2)</f>
        <v>0</v>
      </c>
      <c r="K552" s="276" t="s">
        <v>171</v>
      </c>
      <c r="L552" s="281"/>
      <c r="M552" s="282" t="s">
        <v>19</v>
      </c>
      <c r="N552" s="283" t="s">
        <v>43</v>
      </c>
      <c r="O552" s="85"/>
      <c r="P552" s="228">
        <f>O552*H552</f>
        <v>0</v>
      </c>
      <c r="Q552" s="228">
        <v>0.028000000000000001</v>
      </c>
      <c r="R552" s="228">
        <f>Q552*H552</f>
        <v>12.98052</v>
      </c>
      <c r="S552" s="228">
        <v>0</v>
      </c>
      <c r="T552" s="229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30" t="s">
        <v>151</v>
      </c>
      <c r="AT552" s="230" t="s">
        <v>320</v>
      </c>
      <c r="AU552" s="230" t="s">
        <v>82</v>
      </c>
      <c r="AY552" s="18" t="s">
        <v>114</v>
      </c>
      <c r="BE552" s="231">
        <f>IF(N552="základní",J552,0)</f>
        <v>0</v>
      </c>
      <c r="BF552" s="231">
        <f>IF(N552="snížená",J552,0)</f>
        <v>0</v>
      </c>
      <c r="BG552" s="231">
        <f>IF(N552="zákl. přenesená",J552,0)</f>
        <v>0</v>
      </c>
      <c r="BH552" s="231">
        <f>IF(N552="sníž. přenesená",J552,0)</f>
        <v>0</v>
      </c>
      <c r="BI552" s="231">
        <f>IF(N552="nulová",J552,0)</f>
        <v>0</v>
      </c>
      <c r="BJ552" s="18" t="s">
        <v>80</v>
      </c>
      <c r="BK552" s="231">
        <f>ROUND(I552*H552,2)</f>
        <v>0</v>
      </c>
      <c r="BL552" s="18" t="s">
        <v>131</v>
      </c>
      <c r="BM552" s="230" t="s">
        <v>633</v>
      </c>
    </row>
    <row r="553" s="13" customFormat="1">
      <c r="A553" s="13"/>
      <c r="B553" s="241"/>
      <c r="C553" s="242"/>
      <c r="D553" s="237" t="s">
        <v>175</v>
      </c>
      <c r="E553" s="242"/>
      <c r="F553" s="244" t="s">
        <v>634</v>
      </c>
      <c r="G553" s="242"/>
      <c r="H553" s="245">
        <v>463.58999999999998</v>
      </c>
      <c r="I553" s="246"/>
      <c r="J553" s="242"/>
      <c r="K553" s="242"/>
      <c r="L553" s="247"/>
      <c r="M553" s="248"/>
      <c r="N553" s="249"/>
      <c r="O553" s="249"/>
      <c r="P553" s="249"/>
      <c r="Q553" s="249"/>
      <c r="R553" s="249"/>
      <c r="S553" s="249"/>
      <c r="T553" s="250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1" t="s">
        <v>175</v>
      </c>
      <c r="AU553" s="251" t="s">
        <v>82</v>
      </c>
      <c r="AV553" s="13" t="s">
        <v>82</v>
      </c>
      <c r="AW553" s="13" t="s">
        <v>4</v>
      </c>
      <c r="AX553" s="13" t="s">
        <v>80</v>
      </c>
      <c r="AY553" s="251" t="s">
        <v>114</v>
      </c>
    </row>
    <row r="554" s="2" customFormat="1" ht="21.75" customHeight="1">
      <c r="A554" s="39"/>
      <c r="B554" s="40"/>
      <c r="C554" s="219" t="s">
        <v>635</v>
      </c>
      <c r="D554" s="219" t="s">
        <v>117</v>
      </c>
      <c r="E554" s="220" t="s">
        <v>636</v>
      </c>
      <c r="F554" s="221" t="s">
        <v>637</v>
      </c>
      <c r="G554" s="222" t="s">
        <v>223</v>
      </c>
      <c r="H554" s="223">
        <v>509.89999999999998</v>
      </c>
      <c r="I554" s="224"/>
      <c r="J554" s="225">
        <f>ROUND(I554*H554,2)</f>
        <v>0</v>
      </c>
      <c r="K554" s="221" t="s">
        <v>171</v>
      </c>
      <c r="L554" s="45"/>
      <c r="M554" s="226" t="s">
        <v>19</v>
      </c>
      <c r="N554" s="227" t="s">
        <v>43</v>
      </c>
      <c r="O554" s="85"/>
      <c r="P554" s="228">
        <f>O554*H554</f>
        <v>0</v>
      </c>
      <c r="Q554" s="228">
        <v>0</v>
      </c>
      <c r="R554" s="228">
        <f>Q554*H554</f>
        <v>0</v>
      </c>
      <c r="S554" s="228">
        <v>0</v>
      </c>
      <c r="T554" s="229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0" t="s">
        <v>131</v>
      </c>
      <c r="AT554" s="230" t="s">
        <v>117</v>
      </c>
      <c r="AU554" s="230" t="s">
        <v>82</v>
      </c>
      <c r="AY554" s="18" t="s">
        <v>114</v>
      </c>
      <c r="BE554" s="231">
        <f>IF(N554="základní",J554,0)</f>
        <v>0</v>
      </c>
      <c r="BF554" s="231">
        <f>IF(N554="snížená",J554,0)</f>
        <v>0</v>
      </c>
      <c r="BG554" s="231">
        <f>IF(N554="zákl. přenesená",J554,0)</f>
        <v>0</v>
      </c>
      <c r="BH554" s="231">
        <f>IF(N554="sníž. přenesená",J554,0)</f>
        <v>0</v>
      </c>
      <c r="BI554" s="231">
        <f>IF(N554="nulová",J554,0)</f>
        <v>0</v>
      </c>
      <c r="BJ554" s="18" t="s">
        <v>80</v>
      </c>
      <c r="BK554" s="231">
        <f>ROUND(I554*H554,2)</f>
        <v>0</v>
      </c>
      <c r="BL554" s="18" t="s">
        <v>131</v>
      </c>
      <c r="BM554" s="230" t="s">
        <v>638</v>
      </c>
    </row>
    <row r="555" s="2" customFormat="1">
      <c r="A555" s="39"/>
      <c r="B555" s="40"/>
      <c r="C555" s="41"/>
      <c r="D555" s="237" t="s">
        <v>173</v>
      </c>
      <c r="E555" s="41"/>
      <c r="F555" s="238" t="s">
        <v>639</v>
      </c>
      <c r="G555" s="41"/>
      <c r="H555" s="41"/>
      <c r="I555" s="137"/>
      <c r="J555" s="41"/>
      <c r="K555" s="41"/>
      <c r="L555" s="45"/>
      <c r="M555" s="239"/>
      <c r="N555" s="240"/>
      <c r="O555" s="85"/>
      <c r="P555" s="85"/>
      <c r="Q555" s="85"/>
      <c r="R555" s="85"/>
      <c r="S555" s="85"/>
      <c r="T555" s="86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173</v>
      </c>
      <c r="AU555" s="18" t="s">
        <v>82</v>
      </c>
    </row>
    <row r="556" s="13" customFormat="1">
      <c r="A556" s="13"/>
      <c r="B556" s="241"/>
      <c r="C556" s="242"/>
      <c r="D556" s="237" t="s">
        <v>175</v>
      </c>
      <c r="E556" s="243" t="s">
        <v>19</v>
      </c>
      <c r="F556" s="244" t="s">
        <v>505</v>
      </c>
      <c r="G556" s="242"/>
      <c r="H556" s="245">
        <v>51.5</v>
      </c>
      <c r="I556" s="246"/>
      <c r="J556" s="242"/>
      <c r="K556" s="242"/>
      <c r="L556" s="247"/>
      <c r="M556" s="248"/>
      <c r="N556" s="249"/>
      <c r="O556" s="249"/>
      <c r="P556" s="249"/>
      <c r="Q556" s="249"/>
      <c r="R556" s="249"/>
      <c r="S556" s="249"/>
      <c r="T556" s="250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1" t="s">
        <v>175</v>
      </c>
      <c r="AU556" s="251" t="s">
        <v>82</v>
      </c>
      <c r="AV556" s="13" t="s">
        <v>82</v>
      </c>
      <c r="AW556" s="13" t="s">
        <v>33</v>
      </c>
      <c r="AX556" s="13" t="s">
        <v>72</v>
      </c>
      <c r="AY556" s="251" t="s">
        <v>114</v>
      </c>
    </row>
    <row r="557" s="13" customFormat="1">
      <c r="A557" s="13"/>
      <c r="B557" s="241"/>
      <c r="C557" s="242"/>
      <c r="D557" s="237" t="s">
        <v>175</v>
      </c>
      <c r="E557" s="243" t="s">
        <v>19</v>
      </c>
      <c r="F557" s="244" t="s">
        <v>640</v>
      </c>
      <c r="G557" s="242"/>
      <c r="H557" s="245">
        <v>78</v>
      </c>
      <c r="I557" s="246"/>
      <c r="J557" s="242"/>
      <c r="K557" s="242"/>
      <c r="L557" s="247"/>
      <c r="M557" s="248"/>
      <c r="N557" s="249"/>
      <c r="O557" s="249"/>
      <c r="P557" s="249"/>
      <c r="Q557" s="249"/>
      <c r="R557" s="249"/>
      <c r="S557" s="249"/>
      <c r="T557" s="250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1" t="s">
        <v>175</v>
      </c>
      <c r="AU557" s="251" t="s">
        <v>82</v>
      </c>
      <c r="AV557" s="13" t="s">
        <v>82</v>
      </c>
      <c r="AW557" s="13" t="s">
        <v>33</v>
      </c>
      <c r="AX557" s="13" t="s">
        <v>72</v>
      </c>
      <c r="AY557" s="251" t="s">
        <v>114</v>
      </c>
    </row>
    <row r="558" s="13" customFormat="1">
      <c r="A558" s="13"/>
      <c r="B558" s="241"/>
      <c r="C558" s="242"/>
      <c r="D558" s="237" t="s">
        <v>175</v>
      </c>
      <c r="E558" s="243" t="s">
        <v>19</v>
      </c>
      <c r="F558" s="244" t="s">
        <v>507</v>
      </c>
      <c r="G558" s="242"/>
      <c r="H558" s="245">
        <v>89</v>
      </c>
      <c r="I558" s="246"/>
      <c r="J558" s="242"/>
      <c r="K558" s="242"/>
      <c r="L558" s="247"/>
      <c r="M558" s="248"/>
      <c r="N558" s="249"/>
      <c r="O558" s="249"/>
      <c r="P558" s="249"/>
      <c r="Q558" s="249"/>
      <c r="R558" s="249"/>
      <c r="S558" s="249"/>
      <c r="T558" s="250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1" t="s">
        <v>175</v>
      </c>
      <c r="AU558" s="251" t="s">
        <v>82</v>
      </c>
      <c r="AV558" s="13" t="s">
        <v>82</v>
      </c>
      <c r="AW558" s="13" t="s">
        <v>33</v>
      </c>
      <c r="AX558" s="13" t="s">
        <v>72</v>
      </c>
      <c r="AY558" s="251" t="s">
        <v>114</v>
      </c>
    </row>
    <row r="559" s="13" customFormat="1">
      <c r="A559" s="13"/>
      <c r="B559" s="241"/>
      <c r="C559" s="242"/>
      <c r="D559" s="237" t="s">
        <v>175</v>
      </c>
      <c r="E559" s="243" t="s">
        <v>19</v>
      </c>
      <c r="F559" s="244" t="s">
        <v>508</v>
      </c>
      <c r="G559" s="242"/>
      <c r="H559" s="245">
        <v>111.40000000000001</v>
      </c>
      <c r="I559" s="246"/>
      <c r="J559" s="242"/>
      <c r="K559" s="242"/>
      <c r="L559" s="247"/>
      <c r="M559" s="248"/>
      <c r="N559" s="249"/>
      <c r="O559" s="249"/>
      <c r="P559" s="249"/>
      <c r="Q559" s="249"/>
      <c r="R559" s="249"/>
      <c r="S559" s="249"/>
      <c r="T559" s="250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1" t="s">
        <v>175</v>
      </c>
      <c r="AU559" s="251" t="s">
        <v>82</v>
      </c>
      <c r="AV559" s="13" t="s">
        <v>82</v>
      </c>
      <c r="AW559" s="13" t="s">
        <v>33</v>
      </c>
      <c r="AX559" s="13" t="s">
        <v>72</v>
      </c>
      <c r="AY559" s="251" t="s">
        <v>114</v>
      </c>
    </row>
    <row r="560" s="13" customFormat="1">
      <c r="A560" s="13"/>
      <c r="B560" s="241"/>
      <c r="C560" s="242"/>
      <c r="D560" s="237" t="s">
        <v>175</v>
      </c>
      <c r="E560" s="243" t="s">
        <v>19</v>
      </c>
      <c r="F560" s="244" t="s">
        <v>509</v>
      </c>
      <c r="G560" s="242"/>
      <c r="H560" s="245">
        <v>88.5</v>
      </c>
      <c r="I560" s="246"/>
      <c r="J560" s="242"/>
      <c r="K560" s="242"/>
      <c r="L560" s="247"/>
      <c r="M560" s="248"/>
      <c r="N560" s="249"/>
      <c r="O560" s="249"/>
      <c r="P560" s="249"/>
      <c r="Q560" s="249"/>
      <c r="R560" s="249"/>
      <c r="S560" s="249"/>
      <c r="T560" s="250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1" t="s">
        <v>175</v>
      </c>
      <c r="AU560" s="251" t="s">
        <v>82</v>
      </c>
      <c r="AV560" s="13" t="s">
        <v>82</v>
      </c>
      <c r="AW560" s="13" t="s">
        <v>33</v>
      </c>
      <c r="AX560" s="13" t="s">
        <v>72</v>
      </c>
      <c r="AY560" s="251" t="s">
        <v>114</v>
      </c>
    </row>
    <row r="561" s="13" customFormat="1">
      <c r="A561" s="13"/>
      <c r="B561" s="241"/>
      <c r="C561" s="242"/>
      <c r="D561" s="237" t="s">
        <v>175</v>
      </c>
      <c r="E561" s="243" t="s">
        <v>19</v>
      </c>
      <c r="F561" s="244" t="s">
        <v>510</v>
      </c>
      <c r="G561" s="242"/>
      <c r="H561" s="245">
        <v>87</v>
      </c>
      <c r="I561" s="246"/>
      <c r="J561" s="242"/>
      <c r="K561" s="242"/>
      <c r="L561" s="247"/>
      <c r="M561" s="248"/>
      <c r="N561" s="249"/>
      <c r="O561" s="249"/>
      <c r="P561" s="249"/>
      <c r="Q561" s="249"/>
      <c r="R561" s="249"/>
      <c r="S561" s="249"/>
      <c r="T561" s="250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1" t="s">
        <v>175</v>
      </c>
      <c r="AU561" s="251" t="s">
        <v>82</v>
      </c>
      <c r="AV561" s="13" t="s">
        <v>82</v>
      </c>
      <c r="AW561" s="13" t="s">
        <v>33</v>
      </c>
      <c r="AX561" s="13" t="s">
        <v>72</v>
      </c>
      <c r="AY561" s="251" t="s">
        <v>114</v>
      </c>
    </row>
    <row r="562" s="13" customFormat="1">
      <c r="A562" s="13"/>
      <c r="B562" s="241"/>
      <c r="C562" s="242"/>
      <c r="D562" s="237" t="s">
        <v>175</v>
      </c>
      <c r="E562" s="243" t="s">
        <v>19</v>
      </c>
      <c r="F562" s="244" t="s">
        <v>237</v>
      </c>
      <c r="G562" s="242"/>
      <c r="H562" s="245">
        <v>4.5</v>
      </c>
      <c r="I562" s="246"/>
      <c r="J562" s="242"/>
      <c r="K562" s="242"/>
      <c r="L562" s="247"/>
      <c r="M562" s="248"/>
      <c r="N562" s="249"/>
      <c r="O562" s="249"/>
      <c r="P562" s="249"/>
      <c r="Q562" s="249"/>
      <c r="R562" s="249"/>
      <c r="S562" s="249"/>
      <c r="T562" s="250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1" t="s">
        <v>175</v>
      </c>
      <c r="AU562" s="251" t="s">
        <v>82</v>
      </c>
      <c r="AV562" s="13" t="s">
        <v>82</v>
      </c>
      <c r="AW562" s="13" t="s">
        <v>33</v>
      </c>
      <c r="AX562" s="13" t="s">
        <v>72</v>
      </c>
      <c r="AY562" s="251" t="s">
        <v>114</v>
      </c>
    </row>
    <row r="563" s="14" customFormat="1">
      <c r="A563" s="14"/>
      <c r="B563" s="252"/>
      <c r="C563" s="253"/>
      <c r="D563" s="237" t="s">
        <v>175</v>
      </c>
      <c r="E563" s="254" t="s">
        <v>19</v>
      </c>
      <c r="F563" s="255" t="s">
        <v>180</v>
      </c>
      <c r="G563" s="253"/>
      <c r="H563" s="256">
        <v>509.89999999999998</v>
      </c>
      <c r="I563" s="257"/>
      <c r="J563" s="253"/>
      <c r="K563" s="253"/>
      <c r="L563" s="258"/>
      <c r="M563" s="259"/>
      <c r="N563" s="260"/>
      <c r="O563" s="260"/>
      <c r="P563" s="260"/>
      <c r="Q563" s="260"/>
      <c r="R563" s="260"/>
      <c r="S563" s="260"/>
      <c r="T563" s="261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2" t="s">
        <v>175</v>
      </c>
      <c r="AU563" s="262" t="s">
        <v>82</v>
      </c>
      <c r="AV563" s="14" t="s">
        <v>131</v>
      </c>
      <c r="AW563" s="14" t="s">
        <v>33</v>
      </c>
      <c r="AX563" s="14" t="s">
        <v>80</v>
      </c>
      <c r="AY563" s="262" t="s">
        <v>114</v>
      </c>
    </row>
    <row r="564" s="2" customFormat="1" ht="21.75" customHeight="1">
      <c r="A564" s="39"/>
      <c r="B564" s="40"/>
      <c r="C564" s="219" t="s">
        <v>641</v>
      </c>
      <c r="D564" s="219" t="s">
        <v>117</v>
      </c>
      <c r="E564" s="220" t="s">
        <v>642</v>
      </c>
      <c r="F564" s="221" t="s">
        <v>643</v>
      </c>
      <c r="G564" s="222" t="s">
        <v>223</v>
      </c>
      <c r="H564" s="223">
        <v>53.200000000000003</v>
      </c>
      <c r="I564" s="224"/>
      <c r="J564" s="225">
        <f>ROUND(I564*H564,2)</f>
        <v>0</v>
      </c>
      <c r="K564" s="221" t="s">
        <v>171</v>
      </c>
      <c r="L564" s="45"/>
      <c r="M564" s="226" t="s">
        <v>19</v>
      </c>
      <c r="N564" s="227" t="s">
        <v>43</v>
      </c>
      <c r="O564" s="85"/>
      <c r="P564" s="228">
        <f>O564*H564</f>
        <v>0</v>
      </c>
      <c r="Q564" s="228">
        <v>0.00059999999999999995</v>
      </c>
      <c r="R564" s="228">
        <f>Q564*H564</f>
        <v>0.031919999999999997</v>
      </c>
      <c r="S564" s="228">
        <v>0</v>
      </c>
      <c r="T564" s="229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30" t="s">
        <v>131</v>
      </c>
      <c r="AT564" s="230" t="s">
        <v>117</v>
      </c>
      <c r="AU564" s="230" t="s">
        <v>82</v>
      </c>
      <c r="AY564" s="18" t="s">
        <v>114</v>
      </c>
      <c r="BE564" s="231">
        <f>IF(N564="základní",J564,0)</f>
        <v>0</v>
      </c>
      <c r="BF564" s="231">
        <f>IF(N564="snížená",J564,0)</f>
        <v>0</v>
      </c>
      <c r="BG564" s="231">
        <f>IF(N564="zákl. přenesená",J564,0)</f>
        <v>0</v>
      </c>
      <c r="BH564" s="231">
        <f>IF(N564="sníž. přenesená",J564,0)</f>
        <v>0</v>
      </c>
      <c r="BI564" s="231">
        <f>IF(N564="nulová",J564,0)</f>
        <v>0</v>
      </c>
      <c r="BJ564" s="18" t="s">
        <v>80</v>
      </c>
      <c r="BK564" s="231">
        <f>ROUND(I564*H564,2)</f>
        <v>0</v>
      </c>
      <c r="BL564" s="18" t="s">
        <v>131</v>
      </c>
      <c r="BM564" s="230" t="s">
        <v>644</v>
      </c>
    </row>
    <row r="565" s="2" customFormat="1">
      <c r="A565" s="39"/>
      <c r="B565" s="40"/>
      <c r="C565" s="41"/>
      <c r="D565" s="237" t="s">
        <v>173</v>
      </c>
      <c r="E565" s="41"/>
      <c r="F565" s="238" t="s">
        <v>645</v>
      </c>
      <c r="G565" s="41"/>
      <c r="H565" s="41"/>
      <c r="I565" s="137"/>
      <c r="J565" s="41"/>
      <c r="K565" s="41"/>
      <c r="L565" s="45"/>
      <c r="M565" s="239"/>
      <c r="N565" s="240"/>
      <c r="O565" s="85"/>
      <c r="P565" s="85"/>
      <c r="Q565" s="85"/>
      <c r="R565" s="85"/>
      <c r="S565" s="85"/>
      <c r="T565" s="86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173</v>
      </c>
      <c r="AU565" s="18" t="s">
        <v>82</v>
      </c>
    </row>
    <row r="566" s="13" customFormat="1">
      <c r="A566" s="13"/>
      <c r="B566" s="241"/>
      <c r="C566" s="242"/>
      <c r="D566" s="237" t="s">
        <v>175</v>
      </c>
      <c r="E566" s="243" t="s">
        <v>19</v>
      </c>
      <c r="F566" s="244" t="s">
        <v>646</v>
      </c>
      <c r="G566" s="242"/>
      <c r="H566" s="245">
        <v>11.6</v>
      </c>
      <c r="I566" s="246"/>
      <c r="J566" s="242"/>
      <c r="K566" s="242"/>
      <c r="L566" s="247"/>
      <c r="M566" s="248"/>
      <c r="N566" s="249"/>
      <c r="O566" s="249"/>
      <c r="P566" s="249"/>
      <c r="Q566" s="249"/>
      <c r="R566" s="249"/>
      <c r="S566" s="249"/>
      <c r="T566" s="250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1" t="s">
        <v>175</v>
      </c>
      <c r="AU566" s="251" t="s">
        <v>82</v>
      </c>
      <c r="AV566" s="13" t="s">
        <v>82</v>
      </c>
      <c r="AW566" s="13" t="s">
        <v>33</v>
      </c>
      <c r="AX566" s="13" t="s">
        <v>72</v>
      </c>
      <c r="AY566" s="251" t="s">
        <v>114</v>
      </c>
    </row>
    <row r="567" s="13" customFormat="1">
      <c r="A567" s="13"/>
      <c r="B567" s="241"/>
      <c r="C567" s="242"/>
      <c r="D567" s="237" t="s">
        <v>175</v>
      </c>
      <c r="E567" s="243" t="s">
        <v>19</v>
      </c>
      <c r="F567" s="244" t="s">
        <v>647</v>
      </c>
      <c r="G567" s="242"/>
      <c r="H567" s="245">
        <v>3.7000000000000002</v>
      </c>
      <c r="I567" s="246"/>
      <c r="J567" s="242"/>
      <c r="K567" s="242"/>
      <c r="L567" s="247"/>
      <c r="M567" s="248"/>
      <c r="N567" s="249"/>
      <c r="O567" s="249"/>
      <c r="P567" s="249"/>
      <c r="Q567" s="249"/>
      <c r="R567" s="249"/>
      <c r="S567" s="249"/>
      <c r="T567" s="250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1" t="s">
        <v>175</v>
      </c>
      <c r="AU567" s="251" t="s">
        <v>82</v>
      </c>
      <c r="AV567" s="13" t="s">
        <v>82</v>
      </c>
      <c r="AW567" s="13" t="s">
        <v>33</v>
      </c>
      <c r="AX567" s="13" t="s">
        <v>72</v>
      </c>
      <c r="AY567" s="251" t="s">
        <v>114</v>
      </c>
    </row>
    <row r="568" s="13" customFormat="1">
      <c r="A568" s="13"/>
      <c r="B568" s="241"/>
      <c r="C568" s="242"/>
      <c r="D568" s="237" t="s">
        <v>175</v>
      </c>
      <c r="E568" s="243" t="s">
        <v>19</v>
      </c>
      <c r="F568" s="244" t="s">
        <v>648</v>
      </c>
      <c r="G568" s="242"/>
      <c r="H568" s="245">
        <v>9.1999999999999993</v>
      </c>
      <c r="I568" s="246"/>
      <c r="J568" s="242"/>
      <c r="K568" s="242"/>
      <c r="L568" s="247"/>
      <c r="M568" s="248"/>
      <c r="N568" s="249"/>
      <c r="O568" s="249"/>
      <c r="P568" s="249"/>
      <c r="Q568" s="249"/>
      <c r="R568" s="249"/>
      <c r="S568" s="249"/>
      <c r="T568" s="250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1" t="s">
        <v>175</v>
      </c>
      <c r="AU568" s="251" t="s">
        <v>82</v>
      </c>
      <c r="AV568" s="13" t="s">
        <v>82</v>
      </c>
      <c r="AW568" s="13" t="s">
        <v>33</v>
      </c>
      <c r="AX568" s="13" t="s">
        <v>72</v>
      </c>
      <c r="AY568" s="251" t="s">
        <v>114</v>
      </c>
    </row>
    <row r="569" s="13" customFormat="1">
      <c r="A569" s="13"/>
      <c r="B569" s="241"/>
      <c r="C569" s="242"/>
      <c r="D569" s="237" t="s">
        <v>175</v>
      </c>
      <c r="E569" s="243" t="s">
        <v>19</v>
      </c>
      <c r="F569" s="244" t="s">
        <v>649</v>
      </c>
      <c r="G569" s="242"/>
      <c r="H569" s="245">
        <v>17.300000000000001</v>
      </c>
      <c r="I569" s="246"/>
      <c r="J569" s="242"/>
      <c r="K569" s="242"/>
      <c r="L569" s="247"/>
      <c r="M569" s="248"/>
      <c r="N569" s="249"/>
      <c r="O569" s="249"/>
      <c r="P569" s="249"/>
      <c r="Q569" s="249"/>
      <c r="R569" s="249"/>
      <c r="S569" s="249"/>
      <c r="T569" s="250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1" t="s">
        <v>175</v>
      </c>
      <c r="AU569" s="251" t="s">
        <v>82</v>
      </c>
      <c r="AV569" s="13" t="s">
        <v>82</v>
      </c>
      <c r="AW569" s="13" t="s">
        <v>33</v>
      </c>
      <c r="AX569" s="13" t="s">
        <v>72</v>
      </c>
      <c r="AY569" s="251" t="s">
        <v>114</v>
      </c>
    </row>
    <row r="570" s="13" customFormat="1">
      <c r="A570" s="13"/>
      <c r="B570" s="241"/>
      <c r="C570" s="242"/>
      <c r="D570" s="237" t="s">
        <v>175</v>
      </c>
      <c r="E570" s="243" t="s">
        <v>19</v>
      </c>
      <c r="F570" s="244" t="s">
        <v>650</v>
      </c>
      <c r="G570" s="242"/>
      <c r="H570" s="245">
        <v>7.5999999999999996</v>
      </c>
      <c r="I570" s="246"/>
      <c r="J570" s="242"/>
      <c r="K570" s="242"/>
      <c r="L570" s="247"/>
      <c r="M570" s="248"/>
      <c r="N570" s="249"/>
      <c r="O570" s="249"/>
      <c r="P570" s="249"/>
      <c r="Q570" s="249"/>
      <c r="R570" s="249"/>
      <c r="S570" s="249"/>
      <c r="T570" s="250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1" t="s">
        <v>175</v>
      </c>
      <c r="AU570" s="251" t="s">
        <v>82</v>
      </c>
      <c r="AV570" s="13" t="s">
        <v>82</v>
      </c>
      <c r="AW570" s="13" t="s">
        <v>33</v>
      </c>
      <c r="AX570" s="13" t="s">
        <v>72</v>
      </c>
      <c r="AY570" s="251" t="s">
        <v>114</v>
      </c>
    </row>
    <row r="571" s="13" customFormat="1">
      <c r="A571" s="13"/>
      <c r="B571" s="241"/>
      <c r="C571" s="242"/>
      <c r="D571" s="237" t="s">
        <v>175</v>
      </c>
      <c r="E571" s="243" t="s">
        <v>19</v>
      </c>
      <c r="F571" s="244" t="s">
        <v>651</v>
      </c>
      <c r="G571" s="242"/>
      <c r="H571" s="245">
        <v>3.7999999999999998</v>
      </c>
      <c r="I571" s="246"/>
      <c r="J571" s="242"/>
      <c r="K571" s="242"/>
      <c r="L571" s="247"/>
      <c r="M571" s="248"/>
      <c r="N571" s="249"/>
      <c r="O571" s="249"/>
      <c r="P571" s="249"/>
      <c r="Q571" s="249"/>
      <c r="R571" s="249"/>
      <c r="S571" s="249"/>
      <c r="T571" s="250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1" t="s">
        <v>175</v>
      </c>
      <c r="AU571" s="251" t="s">
        <v>82</v>
      </c>
      <c r="AV571" s="13" t="s">
        <v>82</v>
      </c>
      <c r="AW571" s="13" t="s">
        <v>33</v>
      </c>
      <c r="AX571" s="13" t="s">
        <v>72</v>
      </c>
      <c r="AY571" s="251" t="s">
        <v>114</v>
      </c>
    </row>
    <row r="572" s="14" customFormat="1">
      <c r="A572" s="14"/>
      <c r="B572" s="252"/>
      <c r="C572" s="253"/>
      <c r="D572" s="237" t="s">
        <v>175</v>
      </c>
      <c r="E572" s="254" t="s">
        <v>19</v>
      </c>
      <c r="F572" s="255" t="s">
        <v>652</v>
      </c>
      <c r="G572" s="253"/>
      <c r="H572" s="256">
        <v>53.199999999999996</v>
      </c>
      <c r="I572" s="257"/>
      <c r="J572" s="253"/>
      <c r="K572" s="253"/>
      <c r="L572" s="258"/>
      <c r="M572" s="259"/>
      <c r="N572" s="260"/>
      <c r="O572" s="260"/>
      <c r="P572" s="260"/>
      <c r="Q572" s="260"/>
      <c r="R572" s="260"/>
      <c r="S572" s="260"/>
      <c r="T572" s="261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2" t="s">
        <v>175</v>
      </c>
      <c r="AU572" s="262" t="s">
        <v>82</v>
      </c>
      <c r="AV572" s="14" t="s">
        <v>131</v>
      </c>
      <c r="AW572" s="14" t="s">
        <v>33</v>
      </c>
      <c r="AX572" s="14" t="s">
        <v>80</v>
      </c>
      <c r="AY572" s="262" t="s">
        <v>114</v>
      </c>
    </row>
    <row r="573" s="2" customFormat="1" ht="16.5" customHeight="1">
      <c r="A573" s="39"/>
      <c r="B573" s="40"/>
      <c r="C573" s="219" t="s">
        <v>653</v>
      </c>
      <c r="D573" s="219" t="s">
        <v>117</v>
      </c>
      <c r="E573" s="220" t="s">
        <v>654</v>
      </c>
      <c r="F573" s="221" t="s">
        <v>655</v>
      </c>
      <c r="G573" s="222" t="s">
        <v>223</v>
      </c>
      <c r="H573" s="223">
        <v>563.10000000000002</v>
      </c>
      <c r="I573" s="224"/>
      <c r="J573" s="225">
        <f>ROUND(I573*H573,2)</f>
        <v>0</v>
      </c>
      <c r="K573" s="221" t="s">
        <v>171</v>
      </c>
      <c r="L573" s="45"/>
      <c r="M573" s="226" t="s">
        <v>19</v>
      </c>
      <c r="N573" s="227" t="s">
        <v>43</v>
      </c>
      <c r="O573" s="85"/>
      <c r="P573" s="228">
        <f>O573*H573</f>
        <v>0</v>
      </c>
      <c r="Q573" s="228">
        <v>0</v>
      </c>
      <c r="R573" s="228">
        <f>Q573*H573</f>
        <v>0</v>
      </c>
      <c r="S573" s="228">
        <v>0</v>
      </c>
      <c r="T573" s="229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30" t="s">
        <v>131</v>
      </c>
      <c r="AT573" s="230" t="s">
        <v>117</v>
      </c>
      <c r="AU573" s="230" t="s">
        <v>82</v>
      </c>
      <c r="AY573" s="18" t="s">
        <v>114</v>
      </c>
      <c r="BE573" s="231">
        <f>IF(N573="základní",J573,0)</f>
        <v>0</v>
      </c>
      <c r="BF573" s="231">
        <f>IF(N573="snížená",J573,0)</f>
        <v>0</v>
      </c>
      <c r="BG573" s="231">
        <f>IF(N573="zákl. přenesená",J573,0)</f>
        <v>0</v>
      </c>
      <c r="BH573" s="231">
        <f>IF(N573="sníž. přenesená",J573,0)</f>
        <v>0</v>
      </c>
      <c r="BI573" s="231">
        <f>IF(N573="nulová",J573,0)</f>
        <v>0</v>
      </c>
      <c r="BJ573" s="18" t="s">
        <v>80</v>
      </c>
      <c r="BK573" s="231">
        <f>ROUND(I573*H573,2)</f>
        <v>0</v>
      </c>
      <c r="BL573" s="18" t="s">
        <v>131</v>
      </c>
      <c r="BM573" s="230" t="s">
        <v>656</v>
      </c>
    </row>
    <row r="574" s="2" customFormat="1">
      <c r="A574" s="39"/>
      <c r="B574" s="40"/>
      <c r="C574" s="41"/>
      <c r="D574" s="237" t="s">
        <v>173</v>
      </c>
      <c r="E574" s="41"/>
      <c r="F574" s="238" t="s">
        <v>657</v>
      </c>
      <c r="G574" s="41"/>
      <c r="H574" s="41"/>
      <c r="I574" s="137"/>
      <c r="J574" s="41"/>
      <c r="K574" s="41"/>
      <c r="L574" s="45"/>
      <c r="M574" s="239"/>
      <c r="N574" s="240"/>
      <c r="O574" s="85"/>
      <c r="P574" s="85"/>
      <c r="Q574" s="85"/>
      <c r="R574" s="85"/>
      <c r="S574" s="85"/>
      <c r="T574" s="86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T574" s="18" t="s">
        <v>173</v>
      </c>
      <c r="AU574" s="18" t="s">
        <v>82</v>
      </c>
    </row>
    <row r="575" s="13" customFormat="1">
      <c r="A575" s="13"/>
      <c r="B575" s="241"/>
      <c r="C575" s="242"/>
      <c r="D575" s="237" t="s">
        <v>175</v>
      </c>
      <c r="E575" s="243" t="s">
        <v>19</v>
      </c>
      <c r="F575" s="244" t="s">
        <v>646</v>
      </c>
      <c r="G575" s="242"/>
      <c r="H575" s="245">
        <v>11.6</v>
      </c>
      <c r="I575" s="246"/>
      <c r="J575" s="242"/>
      <c r="K575" s="242"/>
      <c r="L575" s="247"/>
      <c r="M575" s="248"/>
      <c r="N575" s="249"/>
      <c r="O575" s="249"/>
      <c r="P575" s="249"/>
      <c r="Q575" s="249"/>
      <c r="R575" s="249"/>
      <c r="S575" s="249"/>
      <c r="T575" s="250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1" t="s">
        <v>175</v>
      </c>
      <c r="AU575" s="251" t="s">
        <v>82</v>
      </c>
      <c r="AV575" s="13" t="s">
        <v>82</v>
      </c>
      <c r="AW575" s="13" t="s">
        <v>33</v>
      </c>
      <c r="AX575" s="13" t="s">
        <v>72</v>
      </c>
      <c r="AY575" s="251" t="s">
        <v>114</v>
      </c>
    </row>
    <row r="576" s="13" customFormat="1">
      <c r="A576" s="13"/>
      <c r="B576" s="241"/>
      <c r="C576" s="242"/>
      <c r="D576" s="237" t="s">
        <v>175</v>
      </c>
      <c r="E576" s="243" t="s">
        <v>19</v>
      </c>
      <c r="F576" s="244" t="s">
        <v>647</v>
      </c>
      <c r="G576" s="242"/>
      <c r="H576" s="245">
        <v>3.7000000000000002</v>
      </c>
      <c r="I576" s="246"/>
      <c r="J576" s="242"/>
      <c r="K576" s="242"/>
      <c r="L576" s="247"/>
      <c r="M576" s="248"/>
      <c r="N576" s="249"/>
      <c r="O576" s="249"/>
      <c r="P576" s="249"/>
      <c r="Q576" s="249"/>
      <c r="R576" s="249"/>
      <c r="S576" s="249"/>
      <c r="T576" s="250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1" t="s">
        <v>175</v>
      </c>
      <c r="AU576" s="251" t="s">
        <v>82</v>
      </c>
      <c r="AV576" s="13" t="s">
        <v>82</v>
      </c>
      <c r="AW576" s="13" t="s">
        <v>33</v>
      </c>
      <c r="AX576" s="13" t="s">
        <v>72</v>
      </c>
      <c r="AY576" s="251" t="s">
        <v>114</v>
      </c>
    </row>
    <row r="577" s="13" customFormat="1">
      <c r="A577" s="13"/>
      <c r="B577" s="241"/>
      <c r="C577" s="242"/>
      <c r="D577" s="237" t="s">
        <v>175</v>
      </c>
      <c r="E577" s="243" t="s">
        <v>19</v>
      </c>
      <c r="F577" s="244" t="s">
        <v>648</v>
      </c>
      <c r="G577" s="242"/>
      <c r="H577" s="245">
        <v>9.1999999999999993</v>
      </c>
      <c r="I577" s="246"/>
      <c r="J577" s="242"/>
      <c r="K577" s="242"/>
      <c r="L577" s="247"/>
      <c r="M577" s="248"/>
      <c r="N577" s="249"/>
      <c r="O577" s="249"/>
      <c r="P577" s="249"/>
      <c r="Q577" s="249"/>
      <c r="R577" s="249"/>
      <c r="S577" s="249"/>
      <c r="T577" s="250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1" t="s">
        <v>175</v>
      </c>
      <c r="AU577" s="251" t="s">
        <v>82</v>
      </c>
      <c r="AV577" s="13" t="s">
        <v>82</v>
      </c>
      <c r="AW577" s="13" t="s">
        <v>33</v>
      </c>
      <c r="AX577" s="13" t="s">
        <v>72</v>
      </c>
      <c r="AY577" s="251" t="s">
        <v>114</v>
      </c>
    </row>
    <row r="578" s="13" customFormat="1">
      <c r="A578" s="13"/>
      <c r="B578" s="241"/>
      <c r="C578" s="242"/>
      <c r="D578" s="237" t="s">
        <v>175</v>
      </c>
      <c r="E578" s="243" t="s">
        <v>19</v>
      </c>
      <c r="F578" s="244" t="s">
        <v>649</v>
      </c>
      <c r="G578" s="242"/>
      <c r="H578" s="245">
        <v>17.300000000000001</v>
      </c>
      <c r="I578" s="246"/>
      <c r="J578" s="242"/>
      <c r="K578" s="242"/>
      <c r="L578" s="247"/>
      <c r="M578" s="248"/>
      <c r="N578" s="249"/>
      <c r="O578" s="249"/>
      <c r="P578" s="249"/>
      <c r="Q578" s="249"/>
      <c r="R578" s="249"/>
      <c r="S578" s="249"/>
      <c r="T578" s="250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1" t="s">
        <v>175</v>
      </c>
      <c r="AU578" s="251" t="s">
        <v>82</v>
      </c>
      <c r="AV578" s="13" t="s">
        <v>82</v>
      </c>
      <c r="AW578" s="13" t="s">
        <v>33</v>
      </c>
      <c r="AX578" s="13" t="s">
        <v>72</v>
      </c>
      <c r="AY578" s="251" t="s">
        <v>114</v>
      </c>
    </row>
    <row r="579" s="13" customFormat="1">
      <c r="A579" s="13"/>
      <c r="B579" s="241"/>
      <c r="C579" s="242"/>
      <c r="D579" s="237" t="s">
        <v>175</v>
      </c>
      <c r="E579" s="243" t="s">
        <v>19</v>
      </c>
      <c r="F579" s="244" t="s">
        <v>650</v>
      </c>
      <c r="G579" s="242"/>
      <c r="H579" s="245">
        <v>7.5999999999999996</v>
      </c>
      <c r="I579" s="246"/>
      <c r="J579" s="242"/>
      <c r="K579" s="242"/>
      <c r="L579" s="247"/>
      <c r="M579" s="248"/>
      <c r="N579" s="249"/>
      <c r="O579" s="249"/>
      <c r="P579" s="249"/>
      <c r="Q579" s="249"/>
      <c r="R579" s="249"/>
      <c r="S579" s="249"/>
      <c r="T579" s="250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1" t="s">
        <v>175</v>
      </c>
      <c r="AU579" s="251" t="s">
        <v>82</v>
      </c>
      <c r="AV579" s="13" t="s">
        <v>82</v>
      </c>
      <c r="AW579" s="13" t="s">
        <v>33</v>
      </c>
      <c r="AX579" s="13" t="s">
        <v>72</v>
      </c>
      <c r="AY579" s="251" t="s">
        <v>114</v>
      </c>
    </row>
    <row r="580" s="13" customFormat="1">
      <c r="A580" s="13"/>
      <c r="B580" s="241"/>
      <c r="C580" s="242"/>
      <c r="D580" s="237" t="s">
        <v>175</v>
      </c>
      <c r="E580" s="243" t="s">
        <v>19</v>
      </c>
      <c r="F580" s="244" t="s">
        <v>658</v>
      </c>
      <c r="G580" s="242"/>
      <c r="H580" s="245">
        <v>3.7999999999999998</v>
      </c>
      <c r="I580" s="246"/>
      <c r="J580" s="242"/>
      <c r="K580" s="242"/>
      <c r="L580" s="247"/>
      <c r="M580" s="248"/>
      <c r="N580" s="249"/>
      <c r="O580" s="249"/>
      <c r="P580" s="249"/>
      <c r="Q580" s="249"/>
      <c r="R580" s="249"/>
      <c r="S580" s="249"/>
      <c r="T580" s="250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1" t="s">
        <v>175</v>
      </c>
      <c r="AU580" s="251" t="s">
        <v>82</v>
      </c>
      <c r="AV580" s="13" t="s">
        <v>82</v>
      </c>
      <c r="AW580" s="13" t="s">
        <v>33</v>
      </c>
      <c r="AX580" s="13" t="s">
        <v>72</v>
      </c>
      <c r="AY580" s="251" t="s">
        <v>114</v>
      </c>
    </row>
    <row r="581" s="15" customFormat="1">
      <c r="A581" s="15"/>
      <c r="B581" s="263"/>
      <c r="C581" s="264"/>
      <c r="D581" s="237" t="s">
        <v>175</v>
      </c>
      <c r="E581" s="265" t="s">
        <v>19</v>
      </c>
      <c r="F581" s="266" t="s">
        <v>659</v>
      </c>
      <c r="G581" s="264"/>
      <c r="H581" s="267">
        <v>53.199999999999996</v>
      </c>
      <c r="I581" s="268"/>
      <c r="J581" s="264"/>
      <c r="K581" s="264"/>
      <c r="L581" s="269"/>
      <c r="M581" s="270"/>
      <c r="N581" s="271"/>
      <c r="O581" s="271"/>
      <c r="P581" s="271"/>
      <c r="Q581" s="271"/>
      <c r="R581" s="271"/>
      <c r="S581" s="271"/>
      <c r="T581" s="272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73" t="s">
        <v>175</v>
      </c>
      <c r="AU581" s="273" t="s">
        <v>82</v>
      </c>
      <c r="AV581" s="15" t="s">
        <v>127</v>
      </c>
      <c r="AW581" s="15" t="s">
        <v>33</v>
      </c>
      <c r="AX581" s="15" t="s">
        <v>72</v>
      </c>
      <c r="AY581" s="273" t="s">
        <v>114</v>
      </c>
    </row>
    <row r="582" s="13" customFormat="1">
      <c r="A582" s="13"/>
      <c r="B582" s="241"/>
      <c r="C582" s="242"/>
      <c r="D582" s="237" t="s">
        <v>175</v>
      </c>
      <c r="E582" s="243" t="s">
        <v>19</v>
      </c>
      <c r="F582" s="244" t="s">
        <v>505</v>
      </c>
      <c r="G582" s="242"/>
      <c r="H582" s="245">
        <v>51.5</v>
      </c>
      <c r="I582" s="246"/>
      <c r="J582" s="242"/>
      <c r="K582" s="242"/>
      <c r="L582" s="247"/>
      <c r="M582" s="248"/>
      <c r="N582" s="249"/>
      <c r="O582" s="249"/>
      <c r="P582" s="249"/>
      <c r="Q582" s="249"/>
      <c r="R582" s="249"/>
      <c r="S582" s="249"/>
      <c r="T582" s="250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1" t="s">
        <v>175</v>
      </c>
      <c r="AU582" s="251" t="s">
        <v>82</v>
      </c>
      <c r="AV582" s="13" t="s">
        <v>82</v>
      </c>
      <c r="AW582" s="13" t="s">
        <v>33</v>
      </c>
      <c r="AX582" s="13" t="s">
        <v>72</v>
      </c>
      <c r="AY582" s="251" t="s">
        <v>114</v>
      </c>
    </row>
    <row r="583" s="13" customFormat="1">
      <c r="A583" s="13"/>
      <c r="B583" s="241"/>
      <c r="C583" s="242"/>
      <c r="D583" s="237" t="s">
        <v>175</v>
      </c>
      <c r="E583" s="243" t="s">
        <v>19</v>
      </c>
      <c r="F583" s="244" t="s">
        <v>506</v>
      </c>
      <c r="G583" s="242"/>
      <c r="H583" s="245">
        <v>78</v>
      </c>
      <c r="I583" s="246"/>
      <c r="J583" s="242"/>
      <c r="K583" s="242"/>
      <c r="L583" s="247"/>
      <c r="M583" s="248"/>
      <c r="N583" s="249"/>
      <c r="O583" s="249"/>
      <c r="P583" s="249"/>
      <c r="Q583" s="249"/>
      <c r="R583" s="249"/>
      <c r="S583" s="249"/>
      <c r="T583" s="250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1" t="s">
        <v>175</v>
      </c>
      <c r="AU583" s="251" t="s">
        <v>82</v>
      </c>
      <c r="AV583" s="13" t="s">
        <v>82</v>
      </c>
      <c r="AW583" s="13" t="s">
        <v>33</v>
      </c>
      <c r="AX583" s="13" t="s">
        <v>72</v>
      </c>
      <c r="AY583" s="251" t="s">
        <v>114</v>
      </c>
    </row>
    <row r="584" s="13" customFormat="1">
      <c r="A584" s="13"/>
      <c r="B584" s="241"/>
      <c r="C584" s="242"/>
      <c r="D584" s="237" t="s">
        <v>175</v>
      </c>
      <c r="E584" s="243" t="s">
        <v>19</v>
      </c>
      <c r="F584" s="244" t="s">
        <v>507</v>
      </c>
      <c r="G584" s="242"/>
      <c r="H584" s="245">
        <v>89</v>
      </c>
      <c r="I584" s="246"/>
      <c r="J584" s="242"/>
      <c r="K584" s="242"/>
      <c r="L584" s="247"/>
      <c r="M584" s="248"/>
      <c r="N584" s="249"/>
      <c r="O584" s="249"/>
      <c r="P584" s="249"/>
      <c r="Q584" s="249"/>
      <c r="R584" s="249"/>
      <c r="S584" s="249"/>
      <c r="T584" s="250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1" t="s">
        <v>175</v>
      </c>
      <c r="AU584" s="251" t="s">
        <v>82</v>
      </c>
      <c r="AV584" s="13" t="s">
        <v>82</v>
      </c>
      <c r="AW584" s="13" t="s">
        <v>33</v>
      </c>
      <c r="AX584" s="13" t="s">
        <v>72</v>
      </c>
      <c r="AY584" s="251" t="s">
        <v>114</v>
      </c>
    </row>
    <row r="585" s="13" customFormat="1">
      <c r="A585" s="13"/>
      <c r="B585" s="241"/>
      <c r="C585" s="242"/>
      <c r="D585" s="237" t="s">
        <v>175</v>
      </c>
      <c r="E585" s="243" t="s">
        <v>19</v>
      </c>
      <c r="F585" s="244" t="s">
        <v>508</v>
      </c>
      <c r="G585" s="242"/>
      <c r="H585" s="245">
        <v>111.40000000000001</v>
      </c>
      <c r="I585" s="246"/>
      <c r="J585" s="242"/>
      <c r="K585" s="242"/>
      <c r="L585" s="247"/>
      <c r="M585" s="248"/>
      <c r="N585" s="249"/>
      <c r="O585" s="249"/>
      <c r="P585" s="249"/>
      <c r="Q585" s="249"/>
      <c r="R585" s="249"/>
      <c r="S585" s="249"/>
      <c r="T585" s="250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1" t="s">
        <v>175</v>
      </c>
      <c r="AU585" s="251" t="s">
        <v>82</v>
      </c>
      <c r="AV585" s="13" t="s">
        <v>82</v>
      </c>
      <c r="AW585" s="13" t="s">
        <v>33</v>
      </c>
      <c r="AX585" s="13" t="s">
        <v>72</v>
      </c>
      <c r="AY585" s="251" t="s">
        <v>114</v>
      </c>
    </row>
    <row r="586" s="13" customFormat="1">
      <c r="A586" s="13"/>
      <c r="B586" s="241"/>
      <c r="C586" s="242"/>
      <c r="D586" s="237" t="s">
        <v>175</v>
      </c>
      <c r="E586" s="243" t="s">
        <v>19</v>
      </c>
      <c r="F586" s="244" t="s">
        <v>509</v>
      </c>
      <c r="G586" s="242"/>
      <c r="H586" s="245">
        <v>88.5</v>
      </c>
      <c r="I586" s="246"/>
      <c r="J586" s="242"/>
      <c r="K586" s="242"/>
      <c r="L586" s="247"/>
      <c r="M586" s="248"/>
      <c r="N586" s="249"/>
      <c r="O586" s="249"/>
      <c r="P586" s="249"/>
      <c r="Q586" s="249"/>
      <c r="R586" s="249"/>
      <c r="S586" s="249"/>
      <c r="T586" s="250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1" t="s">
        <v>175</v>
      </c>
      <c r="AU586" s="251" t="s">
        <v>82</v>
      </c>
      <c r="AV586" s="13" t="s">
        <v>82</v>
      </c>
      <c r="AW586" s="13" t="s">
        <v>33</v>
      </c>
      <c r="AX586" s="13" t="s">
        <v>72</v>
      </c>
      <c r="AY586" s="251" t="s">
        <v>114</v>
      </c>
    </row>
    <row r="587" s="13" customFormat="1">
      <c r="A587" s="13"/>
      <c r="B587" s="241"/>
      <c r="C587" s="242"/>
      <c r="D587" s="237" t="s">
        <v>175</v>
      </c>
      <c r="E587" s="243" t="s">
        <v>19</v>
      </c>
      <c r="F587" s="244" t="s">
        <v>510</v>
      </c>
      <c r="G587" s="242"/>
      <c r="H587" s="245">
        <v>87</v>
      </c>
      <c r="I587" s="246"/>
      <c r="J587" s="242"/>
      <c r="K587" s="242"/>
      <c r="L587" s="247"/>
      <c r="M587" s="248"/>
      <c r="N587" s="249"/>
      <c r="O587" s="249"/>
      <c r="P587" s="249"/>
      <c r="Q587" s="249"/>
      <c r="R587" s="249"/>
      <c r="S587" s="249"/>
      <c r="T587" s="250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1" t="s">
        <v>175</v>
      </c>
      <c r="AU587" s="251" t="s">
        <v>82</v>
      </c>
      <c r="AV587" s="13" t="s">
        <v>82</v>
      </c>
      <c r="AW587" s="13" t="s">
        <v>33</v>
      </c>
      <c r="AX587" s="13" t="s">
        <v>72</v>
      </c>
      <c r="AY587" s="251" t="s">
        <v>114</v>
      </c>
    </row>
    <row r="588" s="13" customFormat="1">
      <c r="A588" s="13"/>
      <c r="B588" s="241"/>
      <c r="C588" s="242"/>
      <c r="D588" s="237" t="s">
        <v>175</v>
      </c>
      <c r="E588" s="243" t="s">
        <v>19</v>
      </c>
      <c r="F588" s="244" t="s">
        <v>237</v>
      </c>
      <c r="G588" s="242"/>
      <c r="H588" s="245">
        <v>4.5</v>
      </c>
      <c r="I588" s="246"/>
      <c r="J588" s="242"/>
      <c r="K588" s="242"/>
      <c r="L588" s="247"/>
      <c r="M588" s="248"/>
      <c r="N588" s="249"/>
      <c r="O588" s="249"/>
      <c r="P588" s="249"/>
      <c r="Q588" s="249"/>
      <c r="R588" s="249"/>
      <c r="S588" s="249"/>
      <c r="T588" s="250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1" t="s">
        <v>175</v>
      </c>
      <c r="AU588" s="251" t="s">
        <v>82</v>
      </c>
      <c r="AV588" s="13" t="s">
        <v>82</v>
      </c>
      <c r="AW588" s="13" t="s">
        <v>33</v>
      </c>
      <c r="AX588" s="13" t="s">
        <v>72</v>
      </c>
      <c r="AY588" s="251" t="s">
        <v>114</v>
      </c>
    </row>
    <row r="589" s="15" customFormat="1">
      <c r="A589" s="15"/>
      <c r="B589" s="263"/>
      <c r="C589" s="264"/>
      <c r="D589" s="237" t="s">
        <v>175</v>
      </c>
      <c r="E589" s="265" t="s">
        <v>19</v>
      </c>
      <c r="F589" s="266" t="s">
        <v>660</v>
      </c>
      <c r="G589" s="264"/>
      <c r="H589" s="267">
        <v>509.89999999999998</v>
      </c>
      <c r="I589" s="268"/>
      <c r="J589" s="264"/>
      <c r="K589" s="264"/>
      <c r="L589" s="269"/>
      <c r="M589" s="270"/>
      <c r="N589" s="271"/>
      <c r="O589" s="271"/>
      <c r="P589" s="271"/>
      <c r="Q589" s="271"/>
      <c r="R589" s="271"/>
      <c r="S589" s="271"/>
      <c r="T589" s="272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73" t="s">
        <v>175</v>
      </c>
      <c r="AU589" s="273" t="s">
        <v>82</v>
      </c>
      <c r="AV589" s="15" t="s">
        <v>127</v>
      </c>
      <c r="AW589" s="15" t="s">
        <v>33</v>
      </c>
      <c r="AX589" s="15" t="s">
        <v>72</v>
      </c>
      <c r="AY589" s="273" t="s">
        <v>114</v>
      </c>
    </row>
    <row r="590" s="14" customFormat="1">
      <c r="A590" s="14"/>
      <c r="B590" s="252"/>
      <c r="C590" s="253"/>
      <c r="D590" s="237" t="s">
        <v>175</v>
      </c>
      <c r="E590" s="254" t="s">
        <v>19</v>
      </c>
      <c r="F590" s="255" t="s">
        <v>180</v>
      </c>
      <c r="G590" s="253"/>
      <c r="H590" s="256">
        <v>563.10000000000002</v>
      </c>
      <c r="I590" s="257"/>
      <c r="J590" s="253"/>
      <c r="K590" s="253"/>
      <c r="L590" s="258"/>
      <c r="M590" s="259"/>
      <c r="N590" s="260"/>
      <c r="O590" s="260"/>
      <c r="P590" s="260"/>
      <c r="Q590" s="260"/>
      <c r="R590" s="260"/>
      <c r="S590" s="260"/>
      <c r="T590" s="261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2" t="s">
        <v>175</v>
      </c>
      <c r="AU590" s="262" t="s">
        <v>82</v>
      </c>
      <c r="AV590" s="14" t="s">
        <v>131</v>
      </c>
      <c r="AW590" s="14" t="s">
        <v>33</v>
      </c>
      <c r="AX590" s="14" t="s">
        <v>80</v>
      </c>
      <c r="AY590" s="262" t="s">
        <v>114</v>
      </c>
    </row>
    <row r="591" s="2" customFormat="1" ht="21.75" customHeight="1">
      <c r="A591" s="39"/>
      <c r="B591" s="40"/>
      <c r="C591" s="219" t="s">
        <v>661</v>
      </c>
      <c r="D591" s="219" t="s">
        <v>117</v>
      </c>
      <c r="E591" s="220" t="s">
        <v>662</v>
      </c>
      <c r="F591" s="221" t="s">
        <v>663</v>
      </c>
      <c r="G591" s="222" t="s">
        <v>399</v>
      </c>
      <c r="H591" s="223">
        <v>7</v>
      </c>
      <c r="I591" s="224"/>
      <c r="J591" s="225">
        <f>ROUND(I591*H591,2)</f>
        <v>0</v>
      </c>
      <c r="K591" s="221" t="s">
        <v>171</v>
      </c>
      <c r="L591" s="45"/>
      <c r="M591" s="226" t="s">
        <v>19</v>
      </c>
      <c r="N591" s="227" t="s">
        <v>43</v>
      </c>
      <c r="O591" s="85"/>
      <c r="P591" s="228">
        <f>O591*H591</f>
        <v>0</v>
      </c>
      <c r="Q591" s="228">
        <v>0</v>
      </c>
      <c r="R591" s="228">
        <f>Q591*H591</f>
        <v>0</v>
      </c>
      <c r="S591" s="228">
        <v>0.082000000000000003</v>
      </c>
      <c r="T591" s="229">
        <f>S591*H591</f>
        <v>0.57400000000000007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0" t="s">
        <v>131</v>
      </c>
      <c r="AT591" s="230" t="s">
        <v>117</v>
      </c>
      <c r="AU591" s="230" t="s">
        <v>82</v>
      </c>
      <c r="AY591" s="18" t="s">
        <v>114</v>
      </c>
      <c r="BE591" s="231">
        <f>IF(N591="základní",J591,0)</f>
        <v>0</v>
      </c>
      <c r="BF591" s="231">
        <f>IF(N591="snížená",J591,0)</f>
        <v>0</v>
      </c>
      <c r="BG591" s="231">
        <f>IF(N591="zákl. přenesená",J591,0)</f>
        <v>0</v>
      </c>
      <c r="BH591" s="231">
        <f>IF(N591="sníž. přenesená",J591,0)</f>
        <v>0</v>
      </c>
      <c r="BI591" s="231">
        <f>IF(N591="nulová",J591,0)</f>
        <v>0</v>
      </c>
      <c r="BJ591" s="18" t="s">
        <v>80</v>
      </c>
      <c r="BK591" s="231">
        <f>ROUND(I591*H591,2)</f>
        <v>0</v>
      </c>
      <c r="BL591" s="18" t="s">
        <v>131</v>
      </c>
      <c r="BM591" s="230" t="s">
        <v>664</v>
      </c>
    </row>
    <row r="592" s="2" customFormat="1">
      <c r="A592" s="39"/>
      <c r="B592" s="40"/>
      <c r="C592" s="41"/>
      <c r="D592" s="237" t="s">
        <v>173</v>
      </c>
      <c r="E592" s="41"/>
      <c r="F592" s="238" t="s">
        <v>665</v>
      </c>
      <c r="G592" s="41"/>
      <c r="H592" s="41"/>
      <c r="I592" s="137"/>
      <c r="J592" s="41"/>
      <c r="K592" s="41"/>
      <c r="L592" s="45"/>
      <c r="M592" s="239"/>
      <c r="N592" s="240"/>
      <c r="O592" s="85"/>
      <c r="P592" s="85"/>
      <c r="Q592" s="85"/>
      <c r="R592" s="85"/>
      <c r="S592" s="85"/>
      <c r="T592" s="86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173</v>
      </c>
      <c r="AU592" s="18" t="s">
        <v>82</v>
      </c>
    </row>
    <row r="593" s="13" customFormat="1">
      <c r="A593" s="13"/>
      <c r="B593" s="241"/>
      <c r="C593" s="242"/>
      <c r="D593" s="237" t="s">
        <v>175</v>
      </c>
      <c r="E593" s="243" t="s">
        <v>19</v>
      </c>
      <c r="F593" s="244" t="s">
        <v>588</v>
      </c>
      <c r="G593" s="242"/>
      <c r="H593" s="245">
        <v>3</v>
      </c>
      <c r="I593" s="246"/>
      <c r="J593" s="242"/>
      <c r="K593" s="242"/>
      <c r="L593" s="247"/>
      <c r="M593" s="248"/>
      <c r="N593" s="249"/>
      <c r="O593" s="249"/>
      <c r="P593" s="249"/>
      <c r="Q593" s="249"/>
      <c r="R593" s="249"/>
      <c r="S593" s="249"/>
      <c r="T593" s="250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1" t="s">
        <v>175</v>
      </c>
      <c r="AU593" s="251" t="s">
        <v>82</v>
      </c>
      <c r="AV593" s="13" t="s">
        <v>82</v>
      </c>
      <c r="AW593" s="13" t="s">
        <v>33</v>
      </c>
      <c r="AX593" s="13" t="s">
        <v>72</v>
      </c>
      <c r="AY593" s="251" t="s">
        <v>114</v>
      </c>
    </row>
    <row r="594" s="13" customFormat="1">
      <c r="A594" s="13"/>
      <c r="B594" s="241"/>
      <c r="C594" s="242"/>
      <c r="D594" s="237" t="s">
        <v>175</v>
      </c>
      <c r="E594" s="243" t="s">
        <v>19</v>
      </c>
      <c r="F594" s="244" t="s">
        <v>589</v>
      </c>
      <c r="G594" s="242"/>
      <c r="H594" s="245">
        <v>1</v>
      </c>
      <c r="I594" s="246"/>
      <c r="J594" s="242"/>
      <c r="K594" s="242"/>
      <c r="L594" s="247"/>
      <c r="M594" s="248"/>
      <c r="N594" s="249"/>
      <c r="O594" s="249"/>
      <c r="P594" s="249"/>
      <c r="Q594" s="249"/>
      <c r="R594" s="249"/>
      <c r="S594" s="249"/>
      <c r="T594" s="250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1" t="s">
        <v>175</v>
      </c>
      <c r="AU594" s="251" t="s">
        <v>82</v>
      </c>
      <c r="AV594" s="13" t="s">
        <v>82</v>
      </c>
      <c r="AW594" s="13" t="s">
        <v>33</v>
      </c>
      <c r="AX594" s="13" t="s">
        <v>72</v>
      </c>
      <c r="AY594" s="251" t="s">
        <v>114</v>
      </c>
    </row>
    <row r="595" s="13" customFormat="1">
      <c r="A595" s="13"/>
      <c r="B595" s="241"/>
      <c r="C595" s="242"/>
      <c r="D595" s="237" t="s">
        <v>175</v>
      </c>
      <c r="E595" s="243" t="s">
        <v>19</v>
      </c>
      <c r="F595" s="244" t="s">
        <v>590</v>
      </c>
      <c r="G595" s="242"/>
      <c r="H595" s="245">
        <v>3</v>
      </c>
      <c r="I595" s="246"/>
      <c r="J595" s="242"/>
      <c r="K595" s="242"/>
      <c r="L595" s="247"/>
      <c r="M595" s="248"/>
      <c r="N595" s="249"/>
      <c r="O595" s="249"/>
      <c r="P595" s="249"/>
      <c r="Q595" s="249"/>
      <c r="R595" s="249"/>
      <c r="S595" s="249"/>
      <c r="T595" s="250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1" t="s">
        <v>175</v>
      </c>
      <c r="AU595" s="251" t="s">
        <v>82</v>
      </c>
      <c r="AV595" s="13" t="s">
        <v>82</v>
      </c>
      <c r="AW595" s="13" t="s">
        <v>33</v>
      </c>
      <c r="AX595" s="13" t="s">
        <v>72</v>
      </c>
      <c r="AY595" s="251" t="s">
        <v>114</v>
      </c>
    </row>
    <row r="596" s="14" customFormat="1">
      <c r="A596" s="14"/>
      <c r="B596" s="252"/>
      <c r="C596" s="253"/>
      <c r="D596" s="237" t="s">
        <v>175</v>
      </c>
      <c r="E596" s="254" t="s">
        <v>19</v>
      </c>
      <c r="F596" s="255" t="s">
        <v>666</v>
      </c>
      <c r="G596" s="253"/>
      <c r="H596" s="256">
        <v>7</v>
      </c>
      <c r="I596" s="257"/>
      <c r="J596" s="253"/>
      <c r="K596" s="253"/>
      <c r="L596" s="258"/>
      <c r="M596" s="259"/>
      <c r="N596" s="260"/>
      <c r="O596" s="260"/>
      <c r="P596" s="260"/>
      <c r="Q596" s="260"/>
      <c r="R596" s="260"/>
      <c r="S596" s="260"/>
      <c r="T596" s="261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2" t="s">
        <v>175</v>
      </c>
      <c r="AU596" s="262" t="s">
        <v>82</v>
      </c>
      <c r="AV596" s="14" t="s">
        <v>131</v>
      </c>
      <c r="AW596" s="14" t="s">
        <v>33</v>
      </c>
      <c r="AX596" s="14" t="s">
        <v>80</v>
      </c>
      <c r="AY596" s="262" t="s">
        <v>114</v>
      </c>
    </row>
    <row r="597" s="2" customFormat="1" ht="33" customHeight="1">
      <c r="A597" s="39"/>
      <c r="B597" s="40"/>
      <c r="C597" s="219" t="s">
        <v>667</v>
      </c>
      <c r="D597" s="219" t="s">
        <v>117</v>
      </c>
      <c r="E597" s="220" t="s">
        <v>668</v>
      </c>
      <c r="F597" s="221" t="s">
        <v>669</v>
      </c>
      <c r="G597" s="222" t="s">
        <v>223</v>
      </c>
      <c r="H597" s="223">
        <v>52</v>
      </c>
      <c r="I597" s="224"/>
      <c r="J597" s="225">
        <f>ROUND(I597*H597,2)</f>
        <v>0</v>
      </c>
      <c r="K597" s="221" t="s">
        <v>171</v>
      </c>
      <c r="L597" s="45"/>
      <c r="M597" s="226" t="s">
        <v>19</v>
      </c>
      <c r="N597" s="227" t="s">
        <v>43</v>
      </c>
      <c r="O597" s="85"/>
      <c r="P597" s="228">
        <f>O597*H597</f>
        <v>0</v>
      </c>
      <c r="Q597" s="228">
        <v>0</v>
      </c>
      <c r="R597" s="228">
        <f>Q597*H597</f>
        <v>0</v>
      </c>
      <c r="S597" s="228">
        <v>0.34999999999999998</v>
      </c>
      <c r="T597" s="229">
        <f>S597*H597</f>
        <v>18.199999999999999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30" t="s">
        <v>131</v>
      </c>
      <c r="AT597" s="230" t="s">
        <v>117</v>
      </c>
      <c r="AU597" s="230" t="s">
        <v>82</v>
      </c>
      <c r="AY597" s="18" t="s">
        <v>114</v>
      </c>
      <c r="BE597" s="231">
        <f>IF(N597="základní",J597,0)</f>
        <v>0</v>
      </c>
      <c r="BF597" s="231">
        <f>IF(N597="snížená",J597,0)</f>
        <v>0</v>
      </c>
      <c r="BG597" s="231">
        <f>IF(N597="zákl. přenesená",J597,0)</f>
        <v>0</v>
      </c>
      <c r="BH597" s="231">
        <f>IF(N597="sníž. přenesená",J597,0)</f>
        <v>0</v>
      </c>
      <c r="BI597" s="231">
        <f>IF(N597="nulová",J597,0)</f>
        <v>0</v>
      </c>
      <c r="BJ597" s="18" t="s">
        <v>80</v>
      </c>
      <c r="BK597" s="231">
        <f>ROUND(I597*H597,2)</f>
        <v>0</v>
      </c>
      <c r="BL597" s="18" t="s">
        <v>131</v>
      </c>
      <c r="BM597" s="230" t="s">
        <v>670</v>
      </c>
    </row>
    <row r="598" s="2" customFormat="1">
      <c r="A598" s="39"/>
      <c r="B598" s="40"/>
      <c r="C598" s="41"/>
      <c r="D598" s="237" t="s">
        <v>173</v>
      </c>
      <c r="E598" s="41"/>
      <c r="F598" s="238" t="s">
        <v>671</v>
      </c>
      <c r="G598" s="41"/>
      <c r="H598" s="41"/>
      <c r="I598" s="137"/>
      <c r="J598" s="41"/>
      <c r="K598" s="41"/>
      <c r="L598" s="45"/>
      <c r="M598" s="239"/>
      <c r="N598" s="240"/>
      <c r="O598" s="85"/>
      <c r="P598" s="85"/>
      <c r="Q598" s="85"/>
      <c r="R598" s="85"/>
      <c r="S598" s="85"/>
      <c r="T598" s="86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173</v>
      </c>
      <c r="AU598" s="18" t="s">
        <v>82</v>
      </c>
    </row>
    <row r="599" s="13" customFormat="1">
      <c r="A599" s="13"/>
      <c r="B599" s="241"/>
      <c r="C599" s="242"/>
      <c r="D599" s="237" t="s">
        <v>175</v>
      </c>
      <c r="E599" s="243" t="s">
        <v>19</v>
      </c>
      <c r="F599" s="244" t="s">
        <v>672</v>
      </c>
      <c r="G599" s="242"/>
      <c r="H599" s="245">
        <v>52</v>
      </c>
      <c r="I599" s="246"/>
      <c r="J599" s="242"/>
      <c r="K599" s="242"/>
      <c r="L599" s="247"/>
      <c r="M599" s="248"/>
      <c r="N599" s="249"/>
      <c r="O599" s="249"/>
      <c r="P599" s="249"/>
      <c r="Q599" s="249"/>
      <c r="R599" s="249"/>
      <c r="S599" s="249"/>
      <c r="T599" s="250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1" t="s">
        <v>175</v>
      </c>
      <c r="AU599" s="251" t="s">
        <v>82</v>
      </c>
      <c r="AV599" s="13" t="s">
        <v>82</v>
      </c>
      <c r="AW599" s="13" t="s">
        <v>33</v>
      </c>
      <c r="AX599" s="13" t="s">
        <v>80</v>
      </c>
      <c r="AY599" s="251" t="s">
        <v>114</v>
      </c>
    </row>
    <row r="600" s="2" customFormat="1" ht="21.75" customHeight="1">
      <c r="A600" s="39"/>
      <c r="B600" s="40"/>
      <c r="C600" s="219" t="s">
        <v>673</v>
      </c>
      <c r="D600" s="219" t="s">
        <v>117</v>
      </c>
      <c r="E600" s="220" t="s">
        <v>674</v>
      </c>
      <c r="F600" s="221" t="s">
        <v>675</v>
      </c>
      <c r="G600" s="222" t="s">
        <v>170</v>
      </c>
      <c r="H600" s="223">
        <v>12.5</v>
      </c>
      <c r="I600" s="224"/>
      <c r="J600" s="225">
        <f>ROUND(I600*H600,2)</f>
        <v>0</v>
      </c>
      <c r="K600" s="221" t="s">
        <v>171</v>
      </c>
      <c r="L600" s="45"/>
      <c r="M600" s="226" t="s">
        <v>19</v>
      </c>
      <c r="N600" s="227" t="s">
        <v>43</v>
      </c>
      <c r="O600" s="85"/>
      <c r="P600" s="228">
        <f>O600*H600</f>
        <v>0</v>
      </c>
      <c r="Q600" s="228">
        <v>0</v>
      </c>
      <c r="R600" s="228">
        <f>Q600*H600</f>
        <v>0</v>
      </c>
      <c r="S600" s="228">
        <v>0</v>
      </c>
      <c r="T600" s="229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30" t="s">
        <v>131</v>
      </c>
      <c r="AT600" s="230" t="s">
        <v>117</v>
      </c>
      <c r="AU600" s="230" t="s">
        <v>82</v>
      </c>
      <c r="AY600" s="18" t="s">
        <v>114</v>
      </c>
      <c r="BE600" s="231">
        <f>IF(N600="základní",J600,0)</f>
        <v>0</v>
      </c>
      <c r="BF600" s="231">
        <f>IF(N600="snížená",J600,0)</f>
        <v>0</v>
      </c>
      <c r="BG600" s="231">
        <f>IF(N600="zákl. přenesená",J600,0)</f>
        <v>0</v>
      </c>
      <c r="BH600" s="231">
        <f>IF(N600="sníž. přenesená",J600,0)</f>
        <v>0</v>
      </c>
      <c r="BI600" s="231">
        <f>IF(N600="nulová",J600,0)</f>
        <v>0</v>
      </c>
      <c r="BJ600" s="18" t="s">
        <v>80</v>
      </c>
      <c r="BK600" s="231">
        <f>ROUND(I600*H600,2)</f>
        <v>0</v>
      </c>
      <c r="BL600" s="18" t="s">
        <v>131</v>
      </c>
      <c r="BM600" s="230" t="s">
        <v>676</v>
      </c>
    </row>
    <row r="601" s="2" customFormat="1">
      <c r="A601" s="39"/>
      <c r="B601" s="40"/>
      <c r="C601" s="41"/>
      <c r="D601" s="237" t="s">
        <v>173</v>
      </c>
      <c r="E601" s="41"/>
      <c r="F601" s="238" t="s">
        <v>677</v>
      </c>
      <c r="G601" s="41"/>
      <c r="H601" s="41"/>
      <c r="I601" s="137"/>
      <c r="J601" s="41"/>
      <c r="K601" s="41"/>
      <c r="L601" s="45"/>
      <c r="M601" s="239"/>
      <c r="N601" s="240"/>
      <c r="O601" s="85"/>
      <c r="P601" s="85"/>
      <c r="Q601" s="85"/>
      <c r="R601" s="85"/>
      <c r="S601" s="85"/>
      <c r="T601" s="86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173</v>
      </c>
      <c r="AU601" s="18" t="s">
        <v>82</v>
      </c>
    </row>
    <row r="602" s="13" customFormat="1">
      <c r="A602" s="13"/>
      <c r="B602" s="241"/>
      <c r="C602" s="242"/>
      <c r="D602" s="237" t="s">
        <v>175</v>
      </c>
      <c r="E602" s="243" t="s">
        <v>19</v>
      </c>
      <c r="F602" s="244" t="s">
        <v>176</v>
      </c>
      <c r="G602" s="242"/>
      <c r="H602" s="245">
        <v>12.5</v>
      </c>
      <c r="I602" s="246"/>
      <c r="J602" s="242"/>
      <c r="K602" s="242"/>
      <c r="L602" s="247"/>
      <c r="M602" s="248"/>
      <c r="N602" s="249"/>
      <c r="O602" s="249"/>
      <c r="P602" s="249"/>
      <c r="Q602" s="249"/>
      <c r="R602" s="249"/>
      <c r="S602" s="249"/>
      <c r="T602" s="250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1" t="s">
        <v>175</v>
      </c>
      <c r="AU602" s="251" t="s">
        <v>82</v>
      </c>
      <c r="AV602" s="13" t="s">
        <v>82</v>
      </c>
      <c r="AW602" s="13" t="s">
        <v>33</v>
      </c>
      <c r="AX602" s="13" t="s">
        <v>80</v>
      </c>
      <c r="AY602" s="251" t="s">
        <v>114</v>
      </c>
    </row>
    <row r="603" s="12" customFormat="1" ht="22.8" customHeight="1">
      <c r="A603" s="12"/>
      <c r="B603" s="203"/>
      <c r="C603" s="204"/>
      <c r="D603" s="205" t="s">
        <v>71</v>
      </c>
      <c r="E603" s="217" t="s">
        <v>678</v>
      </c>
      <c r="F603" s="217" t="s">
        <v>679</v>
      </c>
      <c r="G603" s="204"/>
      <c r="H603" s="204"/>
      <c r="I603" s="207"/>
      <c r="J603" s="218">
        <f>BK603</f>
        <v>0</v>
      </c>
      <c r="K603" s="204"/>
      <c r="L603" s="209"/>
      <c r="M603" s="210"/>
      <c r="N603" s="211"/>
      <c r="O603" s="211"/>
      <c r="P603" s="212">
        <f>SUM(P604:P626)</f>
        <v>0</v>
      </c>
      <c r="Q603" s="211"/>
      <c r="R603" s="212">
        <f>SUM(R604:R626)</f>
        <v>0</v>
      </c>
      <c r="S603" s="211"/>
      <c r="T603" s="213">
        <f>SUM(T604:T626)</f>
        <v>0</v>
      </c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R603" s="214" t="s">
        <v>80</v>
      </c>
      <c r="AT603" s="215" t="s">
        <v>71</v>
      </c>
      <c r="AU603" s="215" t="s">
        <v>80</v>
      </c>
      <c r="AY603" s="214" t="s">
        <v>114</v>
      </c>
      <c r="BK603" s="216">
        <f>SUM(BK604:BK626)</f>
        <v>0</v>
      </c>
    </row>
    <row r="604" s="2" customFormat="1" ht="21.75" customHeight="1">
      <c r="A604" s="39"/>
      <c r="B604" s="40"/>
      <c r="C604" s="219" t="s">
        <v>680</v>
      </c>
      <c r="D604" s="219" t="s">
        <v>117</v>
      </c>
      <c r="E604" s="220" t="s">
        <v>681</v>
      </c>
      <c r="F604" s="221" t="s">
        <v>682</v>
      </c>
      <c r="G604" s="222" t="s">
        <v>323</v>
      </c>
      <c r="H604" s="223">
        <v>15.646000000000001</v>
      </c>
      <c r="I604" s="224"/>
      <c r="J604" s="225">
        <f>ROUND(I604*H604,2)</f>
        <v>0</v>
      </c>
      <c r="K604" s="221" t="s">
        <v>171</v>
      </c>
      <c r="L604" s="45"/>
      <c r="M604" s="226" t="s">
        <v>19</v>
      </c>
      <c r="N604" s="227" t="s">
        <v>43</v>
      </c>
      <c r="O604" s="85"/>
      <c r="P604" s="228">
        <f>O604*H604</f>
        <v>0</v>
      </c>
      <c r="Q604" s="228">
        <v>0</v>
      </c>
      <c r="R604" s="228">
        <f>Q604*H604</f>
        <v>0</v>
      </c>
      <c r="S604" s="228">
        <v>0</v>
      </c>
      <c r="T604" s="229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30" t="s">
        <v>131</v>
      </c>
      <c r="AT604" s="230" t="s">
        <v>117</v>
      </c>
      <c r="AU604" s="230" t="s">
        <v>82</v>
      </c>
      <c r="AY604" s="18" t="s">
        <v>114</v>
      </c>
      <c r="BE604" s="231">
        <f>IF(N604="základní",J604,0)</f>
        <v>0</v>
      </c>
      <c r="BF604" s="231">
        <f>IF(N604="snížená",J604,0)</f>
        <v>0</v>
      </c>
      <c r="BG604" s="231">
        <f>IF(N604="zákl. přenesená",J604,0)</f>
        <v>0</v>
      </c>
      <c r="BH604" s="231">
        <f>IF(N604="sníž. přenesená",J604,0)</f>
        <v>0</v>
      </c>
      <c r="BI604" s="231">
        <f>IF(N604="nulová",J604,0)</f>
        <v>0</v>
      </c>
      <c r="BJ604" s="18" t="s">
        <v>80</v>
      </c>
      <c r="BK604" s="231">
        <f>ROUND(I604*H604,2)</f>
        <v>0</v>
      </c>
      <c r="BL604" s="18" t="s">
        <v>131</v>
      </c>
      <c r="BM604" s="230" t="s">
        <v>683</v>
      </c>
    </row>
    <row r="605" s="2" customFormat="1">
      <c r="A605" s="39"/>
      <c r="B605" s="40"/>
      <c r="C605" s="41"/>
      <c r="D605" s="237" t="s">
        <v>173</v>
      </c>
      <c r="E605" s="41"/>
      <c r="F605" s="238" t="s">
        <v>684</v>
      </c>
      <c r="G605" s="41"/>
      <c r="H605" s="41"/>
      <c r="I605" s="137"/>
      <c r="J605" s="41"/>
      <c r="K605" s="41"/>
      <c r="L605" s="45"/>
      <c r="M605" s="239"/>
      <c r="N605" s="240"/>
      <c r="O605" s="85"/>
      <c r="P605" s="85"/>
      <c r="Q605" s="85"/>
      <c r="R605" s="85"/>
      <c r="S605" s="85"/>
      <c r="T605" s="86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173</v>
      </c>
      <c r="AU605" s="18" t="s">
        <v>82</v>
      </c>
    </row>
    <row r="606" s="13" customFormat="1">
      <c r="A606" s="13"/>
      <c r="B606" s="241"/>
      <c r="C606" s="242"/>
      <c r="D606" s="237" t="s">
        <v>175</v>
      </c>
      <c r="E606" s="243" t="s">
        <v>19</v>
      </c>
      <c r="F606" s="244" t="s">
        <v>685</v>
      </c>
      <c r="G606" s="242"/>
      <c r="H606" s="245">
        <v>15.646000000000001</v>
      </c>
      <c r="I606" s="246"/>
      <c r="J606" s="242"/>
      <c r="K606" s="242"/>
      <c r="L606" s="247"/>
      <c r="M606" s="248"/>
      <c r="N606" s="249"/>
      <c r="O606" s="249"/>
      <c r="P606" s="249"/>
      <c r="Q606" s="249"/>
      <c r="R606" s="249"/>
      <c r="S606" s="249"/>
      <c r="T606" s="250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1" t="s">
        <v>175</v>
      </c>
      <c r="AU606" s="251" t="s">
        <v>82</v>
      </c>
      <c r="AV606" s="13" t="s">
        <v>82</v>
      </c>
      <c r="AW606" s="13" t="s">
        <v>33</v>
      </c>
      <c r="AX606" s="13" t="s">
        <v>80</v>
      </c>
      <c r="AY606" s="251" t="s">
        <v>114</v>
      </c>
    </row>
    <row r="607" s="2" customFormat="1" ht="21.75" customHeight="1">
      <c r="A607" s="39"/>
      <c r="B607" s="40"/>
      <c r="C607" s="219" t="s">
        <v>686</v>
      </c>
      <c r="D607" s="219" t="s">
        <v>117</v>
      </c>
      <c r="E607" s="220" t="s">
        <v>687</v>
      </c>
      <c r="F607" s="221" t="s">
        <v>688</v>
      </c>
      <c r="G607" s="222" t="s">
        <v>323</v>
      </c>
      <c r="H607" s="223">
        <v>15.646000000000001</v>
      </c>
      <c r="I607" s="224"/>
      <c r="J607" s="225">
        <f>ROUND(I607*H607,2)</f>
        <v>0</v>
      </c>
      <c r="K607" s="221" t="s">
        <v>171</v>
      </c>
      <c r="L607" s="45"/>
      <c r="M607" s="226" t="s">
        <v>19</v>
      </c>
      <c r="N607" s="227" t="s">
        <v>43</v>
      </c>
      <c r="O607" s="85"/>
      <c r="P607" s="228">
        <f>O607*H607</f>
        <v>0</v>
      </c>
      <c r="Q607" s="228">
        <v>0</v>
      </c>
      <c r="R607" s="228">
        <f>Q607*H607</f>
        <v>0</v>
      </c>
      <c r="S607" s="228">
        <v>0</v>
      </c>
      <c r="T607" s="229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30" t="s">
        <v>131</v>
      </c>
      <c r="AT607" s="230" t="s">
        <v>117</v>
      </c>
      <c r="AU607" s="230" t="s">
        <v>82</v>
      </c>
      <c r="AY607" s="18" t="s">
        <v>114</v>
      </c>
      <c r="BE607" s="231">
        <f>IF(N607="základní",J607,0)</f>
        <v>0</v>
      </c>
      <c r="BF607" s="231">
        <f>IF(N607="snížená",J607,0)</f>
        <v>0</v>
      </c>
      <c r="BG607" s="231">
        <f>IF(N607="zákl. přenesená",J607,0)</f>
        <v>0</v>
      </c>
      <c r="BH607" s="231">
        <f>IF(N607="sníž. přenesená",J607,0)</f>
        <v>0</v>
      </c>
      <c r="BI607" s="231">
        <f>IF(N607="nulová",J607,0)</f>
        <v>0</v>
      </c>
      <c r="BJ607" s="18" t="s">
        <v>80</v>
      </c>
      <c r="BK607" s="231">
        <f>ROUND(I607*H607,2)</f>
        <v>0</v>
      </c>
      <c r="BL607" s="18" t="s">
        <v>131</v>
      </c>
      <c r="BM607" s="230" t="s">
        <v>689</v>
      </c>
    </row>
    <row r="608" s="2" customFormat="1">
      <c r="A608" s="39"/>
      <c r="B608" s="40"/>
      <c r="C608" s="41"/>
      <c r="D608" s="237" t="s">
        <v>173</v>
      </c>
      <c r="E608" s="41"/>
      <c r="F608" s="238" t="s">
        <v>684</v>
      </c>
      <c r="G608" s="41"/>
      <c r="H608" s="41"/>
      <c r="I608" s="137"/>
      <c r="J608" s="41"/>
      <c r="K608" s="41"/>
      <c r="L608" s="45"/>
      <c r="M608" s="239"/>
      <c r="N608" s="240"/>
      <c r="O608" s="85"/>
      <c r="P608" s="85"/>
      <c r="Q608" s="85"/>
      <c r="R608" s="85"/>
      <c r="S608" s="85"/>
      <c r="T608" s="86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173</v>
      </c>
      <c r="AU608" s="18" t="s">
        <v>82</v>
      </c>
    </row>
    <row r="609" s="13" customFormat="1">
      <c r="A609" s="13"/>
      <c r="B609" s="241"/>
      <c r="C609" s="242"/>
      <c r="D609" s="237" t="s">
        <v>175</v>
      </c>
      <c r="E609" s="243" t="s">
        <v>19</v>
      </c>
      <c r="F609" s="244" t="s">
        <v>690</v>
      </c>
      <c r="G609" s="242"/>
      <c r="H609" s="245">
        <v>15.646000000000001</v>
      </c>
      <c r="I609" s="246"/>
      <c r="J609" s="242"/>
      <c r="K609" s="242"/>
      <c r="L609" s="247"/>
      <c r="M609" s="248"/>
      <c r="N609" s="249"/>
      <c r="O609" s="249"/>
      <c r="P609" s="249"/>
      <c r="Q609" s="249"/>
      <c r="R609" s="249"/>
      <c r="S609" s="249"/>
      <c r="T609" s="250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1" t="s">
        <v>175</v>
      </c>
      <c r="AU609" s="251" t="s">
        <v>82</v>
      </c>
      <c r="AV609" s="13" t="s">
        <v>82</v>
      </c>
      <c r="AW609" s="13" t="s">
        <v>33</v>
      </c>
      <c r="AX609" s="13" t="s">
        <v>80</v>
      </c>
      <c r="AY609" s="251" t="s">
        <v>114</v>
      </c>
    </row>
    <row r="610" s="2" customFormat="1" ht="21.75" customHeight="1">
      <c r="A610" s="39"/>
      <c r="B610" s="40"/>
      <c r="C610" s="219" t="s">
        <v>691</v>
      </c>
      <c r="D610" s="219" t="s">
        <v>117</v>
      </c>
      <c r="E610" s="220" t="s">
        <v>692</v>
      </c>
      <c r="F610" s="221" t="s">
        <v>693</v>
      </c>
      <c r="G610" s="222" t="s">
        <v>323</v>
      </c>
      <c r="H610" s="223">
        <v>115.081</v>
      </c>
      <c r="I610" s="224"/>
      <c r="J610" s="225">
        <f>ROUND(I610*H610,2)</f>
        <v>0</v>
      </c>
      <c r="K610" s="221" t="s">
        <v>171</v>
      </c>
      <c r="L610" s="45"/>
      <c r="M610" s="226" t="s">
        <v>19</v>
      </c>
      <c r="N610" s="227" t="s">
        <v>43</v>
      </c>
      <c r="O610" s="85"/>
      <c r="P610" s="228">
        <f>O610*H610</f>
        <v>0</v>
      </c>
      <c r="Q610" s="228">
        <v>0</v>
      </c>
      <c r="R610" s="228">
        <f>Q610*H610</f>
        <v>0</v>
      </c>
      <c r="S610" s="228">
        <v>0</v>
      </c>
      <c r="T610" s="229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30" t="s">
        <v>131</v>
      </c>
      <c r="AT610" s="230" t="s">
        <v>117</v>
      </c>
      <c r="AU610" s="230" t="s">
        <v>82</v>
      </c>
      <c r="AY610" s="18" t="s">
        <v>114</v>
      </c>
      <c r="BE610" s="231">
        <f>IF(N610="základní",J610,0)</f>
        <v>0</v>
      </c>
      <c r="BF610" s="231">
        <f>IF(N610="snížená",J610,0)</f>
        <v>0</v>
      </c>
      <c r="BG610" s="231">
        <f>IF(N610="zákl. přenesená",J610,0)</f>
        <v>0</v>
      </c>
      <c r="BH610" s="231">
        <f>IF(N610="sníž. přenesená",J610,0)</f>
        <v>0</v>
      </c>
      <c r="BI610" s="231">
        <f>IF(N610="nulová",J610,0)</f>
        <v>0</v>
      </c>
      <c r="BJ610" s="18" t="s">
        <v>80</v>
      </c>
      <c r="BK610" s="231">
        <f>ROUND(I610*H610,2)</f>
        <v>0</v>
      </c>
      <c r="BL610" s="18" t="s">
        <v>131</v>
      </c>
      <c r="BM610" s="230" t="s">
        <v>694</v>
      </c>
    </row>
    <row r="611" s="2" customFormat="1">
      <c r="A611" s="39"/>
      <c r="B611" s="40"/>
      <c r="C611" s="41"/>
      <c r="D611" s="237" t="s">
        <v>173</v>
      </c>
      <c r="E611" s="41"/>
      <c r="F611" s="238" t="s">
        <v>684</v>
      </c>
      <c r="G611" s="41"/>
      <c r="H611" s="41"/>
      <c r="I611" s="137"/>
      <c r="J611" s="41"/>
      <c r="K611" s="41"/>
      <c r="L611" s="45"/>
      <c r="M611" s="239"/>
      <c r="N611" s="240"/>
      <c r="O611" s="85"/>
      <c r="P611" s="85"/>
      <c r="Q611" s="85"/>
      <c r="R611" s="85"/>
      <c r="S611" s="85"/>
      <c r="T611" s="86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T611" s="18" t="s">
        <v>173</v>
      </c>
      <c r="AU611" s="18" t="s">
        <v>82</v>
      </c>
    </row>
    <row r="612" s="13" customFormat="1">
      <c r="A612" s="13"/>
      <c r="B612" s="241"/>
      <c r="C612" s="242"/>
      <c r="D612" s="237" t="s">
        <v>175</v>
      </c>
      <c r="E612" s="243" t="s">
        <v>19</v>
      </c>
      <c r="F612" s="244" t="s">
        <v>695</v>
      </c>
      <c r="G612" s="242"/>
      <c r="H612" s="245">
        <v>93.290999999999997</v>
      </c>
      <c r="I612" s="246"/>
      <c r="J612" s="242"/>
      <c r="K612" s="242"/>
      <c r="L612" s="247"/>
      <c r="M612" s="248"/>
      <c r="N612" s="249"/>
      <c r="O612" s="249"/>
      <c r="P612" s="249"/>
      <c r="Q612" s="249"/>
      <c r="R612" s="249"/>
      <c r="S612" s="249"/>
      <c r="T612" s="250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1" t="s">
        <v>175</v>
      </c>
      <c r="AU612" s="251" t="s">
        <v>82</v>
      </c>
      <c r="AV612" s="13" t="s">
        <v>82</v>
      </c>
      <c r="AW612" s="13" t="s">
        <v>33</v>
      </c>
      <c r="AX612" s="13" t="s">
        <v>72</v>
      </c>
      <c r="AY612" s="251" t="s">
        <v>114</v>
      </c>
    </row>
    <row r="613" s="13" customFormat="1">
      <c r="A613" s="13"/>
      <c r="B613" s="241"/>
      <c r="C613" s="242"/>
      <c r="D613" s="237" t="s">
        <v>175</v>
      </c>
      <c r="E613" s="243" t="s">
        <v>19</v>
      </c>
      <c r="F613" s="244" t="s">
        <v>696</v>
      </c>
      <c r="G613" s="242"/>
      <c r="H613" s="245">
        <v>21.789999999999999</v>
      </c>
      <c r="I613" s="246"/>
      <c r="J613" s="242"/>
      <c r="K613" s="242"/>
      <c r="L613" s="247"/>
      <c r="M613" s="248"/>
      <c r="N613" s="249"/>
      <c r="O613" s="249"/>
      <c r="P613" s="249"/>
      <c r="Q613" s="249"/>
      <c r="R613" s="249"/>
      <c r="S613" s="249"/>
      <c r="T613" s="250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1" t="s">
        <v>175</v>
      </c>
      <c r="AU613" s="251" t="s">
        <v>82</v>
      </c>
      <c r="AV613" s="13" t="s">
        <v>82</v>
      </c>
      <c r="AW613" s="13" t="s">
        <v>33</v>
      </c>
      <c r="AX613" s="13" t="s">
        <v>72</v>
      </c>
      <c r="AY613" s="251" t="s">
        <v>114</v>
      </c>
    </row>
    <row r="614" s="14" customFormat="1">
      <c r="A614" s="14"/>
      <c r="B614" s="252"/>
      <c r="C614" s="253"/>
      <c r="D614" s="237" t="s">
        <v>175</v>
      </c>
      <c r="E614" s="254" t="s">
        <v>19</v>
      </c>
      <c r="F614" s="255" t="s">
        <v>180</v>
      </c>
      <c r="G614" s="253"/>
      <c r="H614" s="256">
        <v>115.08099999999999</v>
      </c>
      <c r="I614" s="257"/>
      <c r="J614" s="253"/>
      <c r="K614" s="253"/>
      <c r="L614" s="258"/>
      <c r="M614" s="259"/>
      <c r="N614" s="260"/>
      <c r="O614" s="260"/>
      <c r="P614" s="260"/>
      <c r="Q614" s="260"/>
      <c r="R614" s="260"/>
      <c r="S614" s="260"/>
      <c r="T614" s="261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2" t="s">
        <v>175</v>
      </c>
      <c r="AU614" s="262" t="s">
        <v>82</v>
      </c>
      <c r="AV614" s="14" t="s">
        <v>131</v>
      </c>
      <c r="AW614" s="14" t="s">
        <v>33</v>
      </c>
      <c r="AX614" s="14" t="s">
        <v>80</v>
      </c>
      <c r="AY614" s="262" t="s">
        <v>114</v>
      </c>
    </row>
    <row r="615" s="2" customFormat="1" ht="21.75" customHeight="1">
      <c r="A615" s="39"/>
      <c r="B615" s="40"/>
      <c r="C615" s="219" t="s">
        <v>697</v>
      </c>
      <c r="D615" s="219" t="s">
        <v>117</v>
      </c>
      <c r="E615" s="220" t="s">
        <v>698</v>
      </c>
      <c r="F615" s="221" t="s">
        <v>688</v>
      </c>
      <c r="G615" s="222" t="s">
        <v>323</v>
      </c>
      <c r="H615" s="223">
        <v>4488.1589999999997</v>
      </c>
      <c r="I615" s="224"/>
      <c r="J615" s="225">
        <f>ROUND(I615*H615,2)</f>
        <v>0</v>
      </c>
      <c r="K615" s="221" t="s">
        <v>171</v>
      </c>
      <c r="L615" s="45"/>
      <c r="M615" s="226" t="s">
        <v>19</v>
      </c>
      <c r="N615" s="227" t="s">
        <v>43</v>
      </c>
      <c r="O615" s="85"/>
      <c r="P615" s="228">
        <f>O615*H615</f>
        <v>0</v>
      </c>
      <c r="Q615" s="228">
        <v>0</v>
      </c>
      <c r="R615" s="228">
        <f>Q615*H615</f>
        <v>0</v>
      </c>
      <c r="S615" s="228">
        <v>0</v>
      </c>
      <c r="T615" s="229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30" t="s">
        <v>131</v>
      </c>
      <c r="AT615" s="230" t="s">
        <v>117</v>
      </c>
      <c r="AU615" s="230" t="s">
        <v>82</v>
      </c>
      <c r="AY615" s="18" t="s">
        <v>114</v>
      </c>
      <c r="BE615" s="231">
        <f>IF(N615="základní",J615,0)</f>
        <v>0</v>
      </c>
      <c r="BF615" s="231">
        <f>IF(N615="snížená",J615,0)</f>
        <v>0</v>
      </c>
      <c r="BG615" s="231">
        <f>IF(N615="zákl. přenesená",J615,0)</f>
        <v>0</v>
      </c>
      <c r="BH615" s="231">
        <f>IF(N615="sníž. přenesená",J615,0)</f>
        <v>0</v>
      </c>
      <c r="BI615" s="231">
        <f>IF(N615="nulová",J615,0)</f>
        <v>0</v>
      </c>
      <c r="BJ615" s="18" t="s">
        <v>80</v>
      </c>
      <c r="BK615" s="231">
        <f>ROUND(I615*H615,2)</f>
        <v>0</v>
      </c>
      <c r="BL615" s="18" t="s">
        <v>131</v>
      </c>
      <c r="BM615" s="230" t="s">
        <v>699</v>
      </c>
    </row>
    <row r="616" s="2" customFormat="1">
      <c r="A616" s="39"/>
      <c r="B616" s="40"/>
      <c r="C616" s="41"/>
      <c r="D616" s="237" t="s">
        <v>173</v>
      </c>
      <c r="E616" s="41"/>
      <c r="F616" s="238" t="s">
        <v>684</v>
      </c>
      <c r="G616" s="41"/>
      <c r="H616" s="41"/>
      <c r="I616" s="137"/>
      <c r="J616" s="41"/>
      <c r="K616" s="41"/>
      <c r="L616" s="45"/>
      <c r="M616" s="239"/>
      <c r="N616" s="240"/>
      <c r="O616" s="85"/>
      <c r="P616" s="85"/>
      <c r="Q616" s="85"/>
      <c r="R616" s="85"/>
      <c r="S616" s="85"/>
      <c r="T616" s="86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T616" s="18" t="s">
        <v>173</v>
      </c>
      <c r="AU616" s="18" t="s">
        <v>82</v>
      </c>
    </row>
    <row r="617" s="13" customFormat="1">
      <c r="A617" s="13"/>
      <c r="B617" s="241"/>
      <c r="C617" s="242"/>
      <c r="D617" s="237" t="s">
        <v>175</v>
      </c>
      <c r="E617" s="243" t="s">
        <v>19</v>
      </c>
      <c r="F617" s="244" t="s">
        <v>700</v>
      </c>
      <c r="G617" s="242"/>
      <c r="H617" s="245">
        <v>115.081</v>
      </c>
      <c r="I617" s="246"/>
      <c r="J617" s="242"/>
      <c r="K617" s="242"/>
      <c r="L617" s="247"/>
      <c r="M617" s="248"/>
      <c r="N617" s="249"/>
      <c r="O617" s="249"/>
      <c r="P617" s="249"/>
      <c r="Q617" s="249"/>
      <c r="R617" s="249"/>
      <c r="S617" s="249"/>
      <c r="T617" s="250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1" t="s">
        <v>175</v>
      </c>
      <c r="AU617" s="251" t="s">
        <v>82</v>
      </c>
      <c r="AV617" s="13" t="s">
        <v>82</v>
      </c>
      <c r="AW617" s="13" t="s">
        <v>33</v>
      </c>
      <c r="AX617" s="13" t="s">
        <v>80</v>
      </c>
      <c r="AY617" s="251" t="s">
        <v>114</v>
      </c>
    </row>
    <row r="618" s="13" customFormat="1">
      <c r="A618" s="13"/>
      <c r="B618" s="241"/>
      <c r="C618" s="242"/>
      <c r="D618" s="237" t="s">
        <v>175</v>
      </c>
      <c r="E618" s="242"/>
      <c r="F618" s="244" t="s">
        <v>701</v>
      </c>
      <c r="G618" s="242"/>
      <c r="H618" s="245">
        <v>4488.1589999999997</v>
      </c>
      <c r="I618" s="246"/>
      <c r="J618" s="242"/>
      <c r="K618" s="242"/>
      <c r="L618" s="247"/>
      <c r="M618" s="248"/>
      <c r="N618" s="249"/>
      <c r="O618" s="249"/>
      <c r="P618" s="249"/>
      <c r="Q618" s="249"/>
      <c r="R618" s="249"/>
      <c r="S618" s="249"/>
      <c r="T618" s="250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1" t="s">
        <v>175</v>
      </c>
      <c r="AU618" s="251" t="s">
        <v>82</v>
      </c>
      <c r="AV618" s="13" t="s">
        <v>82</v>
      </c>
      <c r="AW618" s="13" t="s">
        <v>4</v>
      </c>
      <c r="AX618" s="13" t="s">
        <v>80</v>
      </c>
      <c r="AY618" s="251" t="s">
        <v>114</v>
      </c>
    </row>
    <row r="619" s="2" customFormat="1" ht="16.5" customHeight="1">
      <c r="A619" s="39"/>
      <c r="B619" s="40"/>
      <c r="C619" s="219" t="s">
        <v>702</v>
      </c>
      <c r="D619" s="219" t="s">
        <v>117</v>
      </c>
      <c r="E619" s="220" t="s">
        <v>703</v>
      </c>
      <c r="F619" s="221" t="s">
        <v>704</v>
      </c>
      <c r="G619" s="222" t="s">
        <v>323</v>
      </c>
      <c r="H619" s="223">
        <v>131.27699999999999</v>
      </c>
      <c r="I619" s="224"/>
      <c r="J619" s="225">
        <f>ROUND(I619*H619,2)</f>
        <v>0</v>
      </c>
      <c r="K619" s="221" t="s">
        <v>171</v>
      </c>
      <c r="L619" s="45"/>
      <c r="M619" s="226" t="s">
        <v>19</v>
      </c>
      <c r="N619" s="227" t="s">
        <v>43</v>
      </c>
      <c r="O619" s="85"/>
      <c r="P619" s="228">
        <f>O619*H619</f>
        <v>0</v>
      </c>
      <c r="Q619" s="228">
        <v>0</v>
      </c>
      <c r="R619" s="228">
        <f>Q619*H619</f>
        <v>0</v>
      </c>
      <c r="S619" s="228">
        <v>0</v>
      </c>
      <c r="T619" s="229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30" t="s">
        <v>131</v>
      </c>
      <c r="AT619" s="230" t="s">
        <v>117</v>
      </c>
      <c r="AU619" s="230" t="s">
        <v>82</v>
      </c>
      <c r="AY619" s="18" t="s">
        <v>114</v>
      </c>
      <c r="BE619" s="231">
        <f>IF(N619="základní",J619,0)</f>
        <v>0</v>
      </c>
      <c r="BF619" s="231">
        <f>IF(N619="snížená",J619,0)</f>
        <v>0</v>
      </c>
      <c r="BG619" s="231">
        <f>IF(N619="zákl. přenesená",J619,0)</f>
        <v>0</v>
      </c>
      <c r="BH619" s="231">
        <f>IF(N619="sníž. přenesená",J619,0)</f>
        <v>0</v>
      </c>
      <c r="BI619" s="231">
        <f>IF(N619="nulová",J619,0)</f>
        <v>0</v>
      </c>
      <c r="BJ619" s="18" t="s">
        <v>80</v>
      </c>
      <c r="BK619" s="231">
        <f>ROUND(I619*H619,2)</f>
        <v>0</v>
      </c>
      <c r="BL619" s="18" t="s">
        <v>131</v>
      </c>
      <c r="BM619" s="230" t="s">
        <v>705</v>
      </c>
    </row>
    <row r="620" s="2" customFormat="1">
      <c r="A620" s="39"/>
      <c r="B620" s="40"/>
      <c r="C620" s="41"/>
      <c r="D620" s="237" t="s">
        <v>173</v>
      </c>
      <c r="E620" s="41"/>
      <c r="F620" s="238" t="s">
        <v>706</v>
      </c>
      <c r="G620" s="41"/>
      <c r="H620" s="41"/>
      <c r="I620" s="137"/>
      <c r="J620" s="41"/>
      <c r="K620" s="41"/>
      <c r="L620" s="45"/>
      <c r="M620" s="239"/>
      <c r="N620" s="240"/>
      <c r="O620" s="85"/>
      <c r="P620" s="85"/>
      <c r="Q620" s="85"/>
      <c r="R620" s="85"/>
      <c r="S620" s="85"/>
      <c r="T620" s="86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173</v>
      </c>
      <c r="AU620" s="18" t="s">
        <v>82</v>
      </c>
    </row>
    <row r="621" s="2" customFormat="1" ht="21.75" customHeight="1">
      <c r="A621" s="39"/>
      <c r="B621" s="40"/>
      <c r="C621" s="219" t="s">
        <v>707</v>
      </c>
      <c r="D621" s="219" t="s">
        <v>117</v>
      </c>
      <c r="E621" s="220" t="s">
        <v>708</v>
      </c>
      <c r="F621" s="221" t="s">
        <v>709</v>
      </c>
      <c r="G621" s="222" t="s">
        <v>323</v>
      </c>
      <c r="H621" s="223">
        <v>93.290999999999997</v>
      </c>
      <c r="I621" s="224"/>
      <c r="J621" s="225">
        <f>ROUND(I621*H621,2)</f>
        <v>0</v>
      </c>
      <c r="K621" s="221" t="s">
        <v>171</v>
      </c>
      <c r="L621" s="45"/>
      <c r="M621" s="226" t="s">
        <v>19</v>
      </c>
      <c r="N621" s="227" t="s">
        <v>43</v>
      </c>
      <c r="O621" s="85"/>
      <c r="P621" s="228">
        <f>O621*H621</f>
        <v>0</v>
      </c>
      <c r="Q621" s="228">
        <v>0</v>
      </c>
      <c r="R621" s="228">
        <f>Q621*H621</f>
        <v>0</v>
      </c>
      <c r="S621" s="228">
        <v>0</v>
      </c>
      <c r="T621" s="229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30" t="s">
        <v>131</v>
      </c>
      <c r="AT621" s="230" t="s">
        <v>117</v>
      </c>
      <c r="AU621" s="230" t="s">
        <v>82</v>
      </c>
      <c r="AY621" s="18" t="s">
        <v>114</v>
      </c>
      <c r="BE621" s="231">
        <f>IF(N621="základní",J621,0)</f>
        <v>0</v>
      </c>
      <c r="BF621" s="231">
        <f>IF(N621="snížená",J621,0)</f>
        <v>0</v>
      </c>
      <c r="BG621" s="231">
        <f>IF(N621="zákl. přenesená",J621,0)</f>
        <v>0</v>
      </c>
      <c r="BH621" s="231">
        <f>IF(N621="sníž. přenesená",J621,0)</f>
        <v>0</v>
      </c>
      <c r="BI621" s="231">
        <f>IF(N621="nulová",J621,0)</f>
        <v>0</v>
      </c>
      <c r="BJ621" s="18" t="s">
        <v>80</v>
      </c>
      <c r="BK621" s="231">
        <f>ROUND(I621*H621,2)</f>
        <v>0</v>
      </c>
      <c r="BL621" s="18" t="s">
        <v>131</v>
      </c>
      <c r="BM621" s="230" t="s">
        <v>710</v>
      </c>
    </row>
    <row r="622" s="2" customFormat="1">
      <c r="A622" s="39"/>
      <c r="B622" s="40"/>
      <c r="C622" s="41"/>
      <c r="D622" s="237" t="s">
        <v>173</v>
      </c>
      <c r="E622" s="41"/>
      <c r="F622" s="238" t="s">
        <v>711</v>
      </c>
      <c r="G622" s="41"/>
      <c r="H622" s="41"/>
      <c r="I622" s="137"/>
      <c r="J622" s="41"/>
      <c r="K622" s="41"/>
      <c r="L622" s="45"/>
      <c r="M622" s="239"/>
      <c r="N622" s="240"/>
      <c r="O622" s="85"/>
      <c r="P622" s="85"/>
      <c r="Q622" s="85"/>
      <c r="R622" s="85"/>
      <c r="S622" s="85"/>
      <c r="T622" s="86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T622" s="18" t="s">
        <v>173</v>
      </c>
      <c r="AU622" s="18" t="s">
        <v>82</v>
      </c>
    </row>
    <row r="623" s="13" customFormat="1">
      <c r="A623" s="13"/>
      <c r="B623" s="241"/>
      <c r="C623" s="242"/>
      <c r="D623" s="237" t="s">
        <v>175</v>
      </c>
      <c r="E623" s="243" t="s">
        <v>19</v>
      </c>
      <c r="F623" s="244" t="s">
        <v>695</v>
      </c>
      <c r="G623" s="242"/>
      <c r="H623" s="245">
        <v>93.290999999999997</v>
      </c>
      <c r="I623" s="246"/>
      <c r="J623" s="242"/>
      <c r="K623" s="242"/>
      <c r="L623" s="247"/>
      <c r="M623" s="248"/>
      <c r="N623" s="249"/>
      <c r="O623" s="249"/>
      <c r="P623" s="249"/>
      <c r="Q623" s="249"/>
      <c r="R623" s="249"/>
      <c r="S623" s="249"/>
      <c r="T623" s="250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1" t="s">
        <v>175</v>
      </c>
      <c r="AU623" s="251" t="s">
        <v>82</v>
      </c>
      <c r="AV623" s="13" t="s">
        <v>82</v>
      </c>
      <c r="AW623" s="13" t="s">
        <v>33</v>
      </c>
      <c r="AX623" s="13" t="s">
        <v>80</v>
      </c>
      <c r="AY623" s="251" t="s">
        <v>114</v>
      </c>
    </row>
    <row r="624" s="2" customFormat="1" ht="21.75" customHeight="1">
      <c r="A624" s="39"/>
      <c r="B624" s="40"/>
      <c r="C624" s="219" t="s">
        <v>712</v>
      </c>
      <c r="D624" s="219" t="s">
        <v>117</v>
      </c>
      <c r="E624" s="220" t="s">
        <v>713</v>
      </c>
      <c r="F624" s="221" t="s">
        <v>714</v>
      </c>
      <c r="G624" s="222" t="s">
        <v>323</v>
      </c>
      <c r="H624" s="223">
        <v>21.791</v>
      </c>
      <c r="I624" s="224"/>
      <c r="J624" s="225">
        <f>ROUND(I624*H624,2)</f>
        <v>0</v>
      </c>
      <c r="K624" s="221" t="s">
        <v>171</v>
      </c>
      <c r="L624" s="45"/>
      <c r="M624" s="226" t="s">
        <v>19</v>
      </c>
      <c r="N624" s="227" t="s">
        <v>43</v>
      </c>
      <c r="O624" s="85"/>
      <c r="P624" s="228">
        <f>O624*H624</f>
        <v>0</v>
      </c>
      <c r="Q624" s="228">
        <v>0</v>
      </c>
      <c r="R624" s="228">
        <f>Q624*H624</f>
        <v>0</v>
      </c>
      <c r="S624" s="228">
        <v>0</v>
      </c>
      <c r="T624" s="229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30" t="s">
        <v>131</v>
      </c>
      <c r="AT624" s="230" t="s">
        <v>117</v>
      </c>
      <c r="AU624" s="230" t="s">
        <v>82</v>
      </c>
      <c r="AY624" s="18" t="s">
        <v>114</v>
      </c>
      <c r="BE624" s="231">
        <f>IF(N624="základní",J624,0)</f>
        <v>0</v>
      </c>
      <c r="BF624" s="231">
        <f>IF(N624="snížená",J624,0)</f>
        <v>0</v>
      </c>
      <c r="BG624" s="231">
        <f>IF(N624="zákl. přenesená",J624,0)</f>
        <v>0</v>
      </c>
      <c r="BH624" s="231">
        <f>IF(N624="sníž. přenesená",J624,0)</f>
        <v>0</v>
      </c>
      <c r="BI624" s="231">
        <f>IF(N624="nulová",J624,0)</f>
        <v>0</v>
      </c>
      <c r="BJ624" s="18" t="s">
        <v>80</v>
      </c>
      <c r="BK624" s="231">
        <f>ROUND(I624*H624,2)</f>
        <v>0</v>
      </c>
      <c r="BL624" s="18" t="s">
        <v>131</v>
      </c>
      <c r="BM624" s="230" t="s">
        <v>715</v>
      </c>
    </row>
    <row r="625" s="2" customFormat="1">
      <c r="A625" s="39"/>
      <c r="B625" s="40"/>
      <c r="C625" s="41"/>
      <c r="D625" s="237" t="s">
        <v>173</v>
      </c>
      <c r="E625" s="41"/>
      <c r="F625" s="238" t="s">
        <v>711</v>
      </c>
      <c r="G625" s="41"/>
      <c r="H625" s="41"/>
      <c r="I625" s="137"/>
      <c r="J625" s="41"/>
      <c r="K625" s="41"/>
      <c r="L625" s="45"/>
      <c r="M625" s="239"/>
      <c r="N625" s="240"/>
      <c r="O625" s="85"/>
      <c r="P625" s="85"/>
      <c r="Q625" s="85"/>
      <c r="R625" s="85"/>
      <c r="S625" s="85"/>
      <c r="T625" s="86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T625" s="18" t="s">
        <v>173</v>
      </c>
      <c r="AU625" s="18" t="s">
        <v>82</v>
      </c>
    </row>
    <row r="626" s="13" customFormat="1">
      <c r="A626" s="13"/>
      <c r="B626" s="241"/>
      <c r="C626" s="242"/>
      <c r="D626" s="237" t="s">
        <v>175</v>
      </c>
      <c r="E626" s="243" t="s">
        <v>19</v>
      </c>
      <c r="F626" s="244" t="s">
        <v>716</v>
      </c>
      <c r="G626" s="242"/>
      <c r="H626" s="245">
        <v>21.791</v>
      </c>
      <c r="I626" s="246"/>
      <c r="J626" s="242"/>
      <c r="K626" s="242"/>
      <c r="L626" s="247"/>
      <c r="M626" s="248"/>
      <c r="N626" s="249"/>
      <c r="O626" s="249"/>
      <c r="P626" s="249"/>
      <c r="Q626" s="249"/>
      <c r="R626" s="249"/>
      <c r="S626" s="249"/>
      <c r="T626" s="250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1" t="s">
        <v>175</v>
      </c>
      <c r="AU626" s="251" t="s">
        <v>82</v>
      </c>
      <c r="AV626" s="13" t="s">
        <v>82</v>
      </c>
      <c r="AW626" s="13" t="s">
        <v>33</v>
      </c>
      <c r="AX626" s="13" t="s">
        <v>80</v>
      </c>
      <c r="AY626" s="251" t="s">
        <v>114</v>
      </c>
    </row>
    <row r="627" s="12" customFormat="1" ht="22.8" customHeight="1">
      <c r="A627" s="12"/>
      <c r="B627" s="203"/>
      <c r="C627" s="204"/>
      <c r="D627" s="205" t="s">
        <v>71</v>
      </c>
      <c r="E627" s="217" t="s">
        <v>717</v>
      </c>
      <c r="F627" s="217" t="s">
        <v>718</v>
      </c>
      <c r="G627" s="204"/>
      <c r="H627" s="204"/>
      <c r="I627" s="207"/>
      <c r="J627" s="218">
        <f>BK627</f>
        <v>0</v>
      </c>
      <c r="K627" s="204"/>
      <c r="L627" s="209"/>
      <c r="M627" s="210"/>
      <c r="N627" s="211"/>
      <c r="O627" s="211"/>
      <c r="P627" s="212">
        <f>SUM(P628:P629)</f>
        <v>0</v>
      </c>
      <c r="Q627" s="211"/>
      <c r="R627" s="212">
        <f>SUM(R628:R629)</f>
        <v>0</v>
      </c>
      <c r="S627" s="211"/>
      <c r="T627" s="213">
        <f>SUM(T628:T629)</f>
        <v>0</v>
      </c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R627" s="214" t="s">
        <v>80</v>
      </c>
      <c r="AT627" s="215" t="s">
        <v>71</v>
      </c>
      <c r="AU627" s="215" t="s">
        <v>80</v>
      </c>
      <c r="AY627" s="214" t="s">
        <v>114</v>
      </c>
      <c r="BK627" s="216">
        <f>SUM(BK628:BK629)</f>
        <v>0</v>
      </c>
    </row>
    <row r="628" s="2" customFormat="1" ht="21.75" customHeight="1">
      <c r="A628" s="39"/>
      <c r="B628" s="40"/>
      <c r="C628" s="219" t="s">
        <v>719</v>
      </c>
      <c r="D628" s="219" t="s">
        <v>117</v>
      </c>
      <c r="E628" s="220" t="s">
        <v>720</v>
      </c>
      <c r="F628" s="221" t="s">
        <v>721</v>
      </c>
      <c r="G628" s="222" t="s">
        <v>323</v>
      </c>
      <c r="H628" s="223">
        <v>384.27300000000002</v>
      </c>
      <c r="I628" s="224"/>
      <c r="J628" s="225">
        <f>ROUND(I628*H628,2)</f>
        <v>0</v>
      </c>
      <c r="K628" s="221" t="s">
        <v>171</v>
      </c>
      <c r="L628" s="45"/>
      <c r="M628" s="226" t="s">
        <v>19</v>
      </c>
      <c r="N628" s="227" t="s">
        <v>43</v>
      </c>
      <c r="O628" s="85"/>
      <c r="P628" s="228">
        <f>O628*H628</f>
        <v>0</v>
      </c>
      <c r="Q628" s="228">
        <v>0</v>
      </c>
      <c r="R628" s="228">
        <f>Q628*H628</f>
        <v>0</v>
      </c>
      <c r="S628" s="228">
        <v>0</v>
      </c>
      <c r="T628" s="229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30" t="s">
        <v>131</v>
      </c>
      <c r="AT628" s="230" t="s">
        <v>117</v>
      </c>
      <c r="AU628" s="230" t="s">
        <v>82</v>
      </c>
      <c r="AY628" s="18" t="s">
        <v>114</v>
      </c>
      <c r="BE628" s="231">
        <f>IF(N628="základní",J628,0)</f>
        <v>0</v>
      </c>
      <c r="BF628" s="231">
        <f>IF(N628="snížená",J628,0)</f>
        <v>0</v>
      </c>
      <c r="BG628" s="231">
        <f>IF(N628="zákl. přenesená",J628,0)</f>
        <v>0</v>
      </c>
      <c r="BH628" s="231">
        <f>IF(N628="sníž. přenesená",J628,0)</f>
        <v>0</v>
      </c>
      <c r="BI628" s="231">
        <f>IF(N628="nulová",J628,0)</f>
        <v>0</v>
      </c>
      <c r="BJ628" s="18" t="s">
        <v>80</v>
      </c>
      <c r="BK628" s="231">
        <f>ROUND(I628*H628,2)</f>
        <v>0</v>
      </c>
      <c r="BL628" s="18" t="s">
        <v>131</v>
      </c>
      <c r="BM628" s="230" t="s">
        <v>722</v>
      </c>
    </row>
    <row r="629" s="2" customFormat="1" ht="21.75" customHeight="1">
      <c r="A629" s="39"/>
      <c r="B629" s="40"/>
      <c r="C629" s="219" t="s">
        <v>723</v>
      </c>
      <c r="D629" s="219" t="s">
        <v>117</v>
      </c>
      <c r="E629" s="220" t="s">
        <v>724</v>
      </c>
      <c r="F629" s="221" t="s">
        <v>725</v>
      </c>
      <c r="G629" s="222" t="s">
        <v>323</v>
      </c>
      <c r="H629" s="223">
        <v>384.27300000000002</v>
      </c>
      <c r="I629" s="224"/>
      <c r="J629" s="225">
        <f>ROUND(I629*H629,2)</f>
        <v>0</v>
      </c>
      <c r="K629" s="221" t="s">
        <v>171</v>
      </c>
      <c r="L629" s="45"/>
      <c r="M629" s="232" t="s">
        <v>19</v>
      </c>
      <c r="N629" s="233" t="s">
        <v>43</v>
      </c>
      <c r="O629" s="234"/>
      <c r="P629" s="235">
        <f>O629*H629</f>
        <v>0</v>
      </c>
      <c r="Q629" s="235">
        <v>0</v>
      </c>
      <c r="R629" s="235">
        <f>Q629*H629</f>
        <v>0</v>
      </c>
      <c r="S629" s="235">
        <v>0</v>
      </c>
      <c r="T629" s="236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30" t="s">
        <v>131</v>
      </c>
      <c r="AT629" s="230" t="s">
        <v>117</v>
      </c>
      <c r="AU629" s="230" t="s">
        <v>82</v>
      </c>
      <c r="AY629" s="18" t="s">
        <v>114</v>
      </c>
      <c r="BE629" s="231">
        <f>IF(N629="základní",J629,0)</f>
        <v>0</v>
      </c>
      <c r="BF629" s="231">
        <f>IF(N629="snížená",J629,0)</f>
        <v>0</v>
      </c>
      <c r="BG629" s="231">
        <f>IF(N629="zákl. přenesená",J629,0)</f>
        <v>0</v>
      </c>
      <c r="BH629" s="231">
        <f>IF(N629="sníž. přenesená",J629,0)</f>
        <v>0</v>
      </c>
      <c r="BI629" s="231">
        <f>IF(N629="nulová",J629,0)</f>
        <v>0</v>
      </c>
      <c r="BJ629" s="18" t="s">
        <v>80</v>
      </c>
      <c r="BK629" s="231">
        <f>ROUND(I629*H629,2)</f>
        <v>0</v>
      </c>
      <c r="BL629" s="18" t="s">
        <v>131</v>
      </c>
      <c r="BM629" s="230" t="s">
        <v>726</v>
      </c>
    </row>
    <row r="630" s="2" customFormat="1" ht="6.96" customHeight="1">
      <c r="A630" s="39"/>
      <c r="B630" s="60"/>
      <c r="C630" s="61"/>
      <c r="D630" s="61"/>
      <c r="E630" s="61"/>
      <c r="F630" s="61"/>
      <c r="G630" s="61"/>
      <c r="H630" s="61"/>
      <c r="I630" s="167"/>
      <c r="J630" s="61"/>
      <c r="K630" s="61"/>
      <c r="L630" s="45"/>
      <c r="M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</row>
  </sheetData>
  <sheetProtection sheet="1" autoFilter="0" formatColumns="0" formatRows="0" objects="1" scenarios="1" spinCount="100000" saltValue="U7KwO3kUvny7N1eQRQ54rEhOWEFCoez4Hh7QL4gNjdp8ps0VMvzoVZyquUag5U9qLwm9d/Lb9fUD3THYaJLskA==" hashValue="wjdqXHLtIm0nWm4JolVMfg5miEkYPHWlkIxJLQKdbgqOw1rOLwGm98kjUJNRpKFK7OpY16/esF4SMg+8R2blGA==" algorithmName="SHA-512" password="CC35"/>
  <autoFilter ref="C87:K629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4" customWidth="1"/>
    <col min="2" max="2" width="1.667969" style="284" customWidth="1"/>
    <col min="3" max="4" width="5" style="284" customWidth="1"/>
    <col min="5" max="5" width="11.66016" style="284" customWidth="1"/>
    <col min="6" max="6" width="9.160156" style="284" customWidth="1"/>
    <col min="7" max="7" width="5" style="284" customWidth="1"/>
    <col min="8" max="8" width="77.83203" style="284" customWidth="1"/>
    <col min="9" max="10" width="20" style="284" customWidth="1"/>
    <col min="11" max="11" width="1.667969" style="284" customWidth="1"/>
  </cols>
  <sheetData>
    <row r="1" s="1" customFormat="1" ht="37.5" customHeight="1"/>
    <row r="2" s="1" customFormat="1" ht="7.5" customHeight="1">
      <c r="B2" s="285"/>
      <c r="C2" s="286"/>
      <c r="D2" s="286"/>
      <c r="E2" s="286"/>
      <c r="F2" s="286"/>
      <c r="G2" s="286"/>
      <c r="H2" s="286"/>
      <c r="I2" s="286"/>
      <c r="J2" s="286"/>
      <c r="K2" s="287"/>
    </row>
    <row r="3" s="16" customFormat="1" ht="45" customHeight="1">
      <c r="B3" s="288"/>
      <c r="C3" s="289" t="s">
        <v>727</v>
      </c>
      <c r="D3" s="289"/>
      <c r="E3" s="289"/>
      <c r="F3" s="289"/>
      <c r="G3" s="289"/>
      <c r="H3" s="289"/>
      <c r="I3" s="289"/>
      <c r="J3" s="289"/>
      <c r="K3" s="290"/>
    </row>
    <row r="4" s="1" customFormat="1" ht="25.5" customHeight="1">
      <c r="B4" s="291"/>
      <c r="C4" s="292" t="s">
        <v>728</v>
      </c>
      <c r="D4" s="292"/>
      <c r="E4" s="292"/>
      <c r="F4" s="292"/>
      <c r="G4" s="292"/>
      <c r="H4" s="292"/>
      <c r="I4" s="292"/>
      <c r="J4" s="292"/>
      <c r="K4" s="293"/>
    </row>
    <row r="5" s="1" customFormat="1" ht="5.25" customHeight="1">
      <c r="B5" s="291"/>
      <c r="C5" s="294"/>
      <c r="D5" s="294"/>
      <c r="E5" s="294"/>
      <c r="F5" s="294"/>
      <c r="G5" s="294"/>
      <c r="H5" s="294"/>
      <c r="I5" s="294"/>
      <c r="J5" s="294"/>
      <c r="K5" s="293"/>
    </row>
    <row r="6" s="1" customFormat="1" ht="15" customHeight="1">
      <c r="B6" s="291"/>
      <c r="C6" s="295" t="s">
        <v>729</v>
      </c>
      <c r="D6" s="295"/>
      <c r="E6" s="295"/>
      <c r="F6" s="295"/>
      <c r="G6" s="295"/>
      <c r="H6" s="295"/>
      <c r="I6" s="295"/>
      <c r="J6" s="295"/>
      <c r="K6" s="293"/>
    </row>
    <row r="7" s="1" customFormat="1" ht="15" customHeight="1">
      <c r="B7" s="296"/>
      <c r="C7" s="295" t="s">
        <v>730</v>
      </c>
      <c r="D7" s="295"/>
      <c r="E7" s="295"/>
      <c r="F7" s="295"/>
      <c r="G7" s="295"/>
      <c r="H7" s="295"/>
      <c r="I7" s="295"/>
      <c r="J7" s="295"/>
      <c r="K7" s="293"/>
    </row>
    <row r="8" s="1" customFormat="1" ht="12.75" customHeight="1">
      <c r="B8" s="296"/>
      <c r="C8" s="295"/>
      <c r="D8" s="295"/>
      <c r="E8" s="295"/>
      <c r="F8" s="295"/>
      <c r="G8" s="295"/>
      <c r="H8" s="295"/>
      <c r="I8" s="295"/>
      <c r="J8" s="295"/>
      <c r="K8" s="293"/>
    </row>
    <row r="9" s="1" customFormat="1" ht="15" customHeight="1">
      <c r="B9" s="296"/>
      <c r="C9" s="295" t="s">
        <v>731</v>
      </c>
      <c r="D9" s="295"/>
      <c r="E9" s="295"/>
      <c r="F9" s="295"/>
      <c r="G9" s="295"/>
      <c r="H9" s="295"/>
      <c r="I9" s="295"/>
      <c r="J9" s="295"/>
      <c r="K9" s="293"/>
    </row>
    <row r="10" s="1" customFormat="1" ht="15" customHeight="1">
      <c r="B10" s="296"/>
      <c r="C10" s="295"/>
      <c r="D10" s="295" t="s">
        <v>732</v>
      </c>
      <c r="E10" s="295"/>
      <c r="F10" s="295"/>
      <c r="G10" s="295"/>
      <c r="H10" s="295"/>
      <c r="I10" s="295"/>
      <c r="J10" s="295"/>
      <c r="K10" s="293"/>
    </row>
    <row r="11" s="1" customFormat="1" ht="15" customHeight="1">
      <c r="B11" s="296"/>
      <c r="C11" s="297"/>
      <c r="D11" s="295" t="s">
        <v>733</v>
      </c>
      <c r="E11" s="295"/>
      <c r="F11" s="295"/>
      <c r="G11" s="295"/>
      <c r="H11" s="295"/>
      <c r="I11" s="295"/>
      <c r="J11" s="295"/>
      <c r="K11" s="293"/>
    </row>
    <row r="12" s="1" customFormat="1" ht="15" customHeight="1">
      <c r="B12" s="296"/>
      <c r="C12" s="297"/>
      <c r="D12" s="295"/>
      <c r="E12" s="295"/>
      <c r="F12" s="295"/>
      <c r="G12" s="295"/>
      <c r="H12" s="295"/>
      <c r="I12" s="295"/>
      <c r="J12" s="295"/>
      <c r="K12" s="293"/>
    </row>
    <row r="13" s="1" customFormat="1" ht="15" customHeight="1">
      <c r="B13" s="296"/>
      <c r="C13" s="297"/>
      <c r="D13" s="298" t="s">
        <v>734</v>
      </c>
      <c r="E13" s="295"/>
      <c r="F13" s="295"/>
      <c r="G13" s="295"/>
      <c r="H13" s="295"/>
      <c r="I13" s="295"/>
      <c r="J13" s="295"/>
      <c r="K13" s="293"/>
    </row>
    <row r="14" s="1" customFormat="1" ht="12.75" customHeight="1">
      <c r="B14" s="296"/>
      <c r="C14" s="297"/>
      <c r="D14" s="297"/>
      <c r="E14" s="297"/>
      <c r="F14" s="297"/>
      <c r="G14" s="297"/>
      <c r="H14" s="297"/>
      <c r="I14" s="297"/>
      <c r="J14" s="297"/>
      <c r="K14" s="293"/>
    </row>
    <row r="15" s="1" customFormat="1" ht="15" customHeight="1">
      <c r="B15" s="296"/>
      <c r="C15" s="297"/>
      <c r="D15" s="295" t="s">
        <v>735</v>
      </c>
      <c r="E15" s="295"/>
      <c r="F15" s="295"/>
      <c r="G15" s="295"/>
      <c r="H15" s="295"/>
      <c r="I15" s="295"/>
      <c r="J15" s="295"/>
      <c r="K15" s="293"/>
    </row>
    <row r="16" s="1" customFormat="1" ht="15" customHeight="1">
      <c r="B16" s="296"/>
      <c r="C16" s="297"/>
      <c r="D16" s="295" t="s">
        <v>736</v>
      </c>
      <c r="E16" s="295"/>
      <c r="F16" s="295"/>
      <c r="G16" s="295"/>
      <c r="H16" s="295"/>
      <c r="I16" s="295"/>
      <c r="J16" s="295"/>
      <c r="K16" s="293"/>
    </row>
    <row r="17" s="1" customFormat="1" ht="15" customHeight="1">
      <c r="B17" s="296"/>
      <c r="C17" s="297"/>
      <c r="D17" s="295" t="s">
        <v>737</v>
      </c>
      <c r="E17" s="295"/>
      <c r="F17" s="295"/>
      <c r="G17" s="295"/>
      <c r="H17" s="295"/>
      <c r="I17" s="295"/>
      <c r="J17" s="295"/>
      <c r="K17" s="293"/>
    </row>
    <row r="18" s="1" customFormat="1" ht="15" customHeight="1">
      <c r="B18" s="296"/>
      <c r="C18" s="297"/>
      <c r="D18" s="297"/>
      <c r="E18" s="299" t="s">
        <v>79</v>
      </c>
      <c r="F18" s="295" t="s">
        <v>738</v>
      </c>
      <c r="G18" s="295"/>
      <c r="H18" s="295"/>
      <c r="I18" s="295"/>
      <c r="J18" s="295"/>
      <c r="K18" s="293"/>
    </row>
    <row r="19" s="1" customFormat="1" ht="15" customHeight="1">
      <c r="B19" s="296"/>
      <c r="C19" s="297"/>
      <c r="D19" s="297"/>
      <c r="E19" s="299" t="s">
        <v>739</v>
      </c>
      <c r="F19" s="295" t="s">
        <v>740</v>
      </c>
      <c r="G19" s="295"/>
      <c r="H19" s="295"/>
      <c r="I19" s="295"/>
      <c r="J19" s="295"/>
      <c r="K19" s="293"/>
    </row>
    <row r="20" s="1" customFormat="1" ht="15" customHeight="1">
      <c r="B20" s="296"/>
      <c r="C20" s="297"/>
      <c r="D20" s="297"/>
      <c r="E20" s="299" t="s">
        <v>741</v>
      </c>
      <c r="F20" s="295" t="s">
        <v>742</v>
      </c>
      <c r="G20" s="295"/>
      <c r="H20" s="295"/>
      <c r="I20" s="295"/>
      <c r="J20" s="295"/>
      <c r="K20" s="293"/>
    </row>
    <row r="21" s="1" customFormat="1" ht="15" customHeight="1">
      <c r="B21" s="296"/>
      <c r="C21" s="297"/>
      <c r="D21" s="297"/>
      <c r="E21" s="299" t="s">
        <v>743</v>
      </c>
      <c r="F21" s="295" t="s">
        <v>78</v>
      </c>
      <c r="G21" s="295"/>
      <c r="H21" s="295"/>
      <c r="I21" s="295"/>
      <c r="J21" s="295"/>
      <c r="K21" s="293"/>
    </row>
    <row r="22" s="1" customFormat="1" ht="15" customHeight="1">
      <c r="B22" s="296"/>
      <c r="C22" s="297"/>
      <c r="D22" s="297"/>
      <c r="E22" s="299" t="s">
        <v>744</v>
      </c>
      <c r="F22" s="295" t="s">
        <v>745</v>
      </c>
      <c r="G22" s="295"/>
      <c r="H22" s="295"/>
      <c r="I22" s="295"/>
      <c r="J22" s="295"/>
      <c r="K22" s="293"/>
    </row>
    <row r="23" s="1" customFormat="1" ht="15" customHeight="1">
      <c r="B23" s="296"/>
      <c r="C23" s="297"/>
      <c r="D23" s="297"/>
      <c r="E23" s="299" t="s">
        <v>746</v>
      </c>
      <c r="F23" s="295" t="s">
        <v>747</v>
      </c>
      <c r="G23" s="295"/>
      <c r="H23" s="295"/>
      <c r="I23" s="295"/>
      <c r="J23" s="295"/>
      <c r="K23" s="293"/>
    </row>
    <row r="24" s="1" customFormat="1" ht="12.75" customHeight="1">
      <c r="B24" s="296"/>
      <c r="C24" s="297"/>
      <c r="D24" s="297"/>
      <c r="E24" s="297"/>
      <c r="F24" s="297"/>
      <c r="G24" s="297"/>
      <c r="H24" s="297"/>
      <c r="I24" s="297"/>
      <c r="J24" s="297"/>
      <c r="K24" s="293"/>
    </row>
    <row r="25" s="1" customFormat="1" ht="15" customHeight="1">
      <c r="B25" s="296"/>
      <c r="C25" s="295" t="s">
        <v>748</v>
      </c>
      <c r="D25" s="295"/>
      <c r="E25" s="295"/>
      <c r="F25" s="295"/>
      <c r="G25" s="295"/>
      <c r="H25" s="295"/>
      <c r="I25" s="295"/>
      <c r="J25" s="295"/>
      <c r="K25" s="293"/>
    </row>
    <row r="26" s="1" customFormat="1" ht="15" customHeight="1">
      <c r="B26" s="296"/>
      <c r="C26" s="295" t="s">
        <v>749</v>
      </c>
      <c r="D26" s="295"/>
      <c r="E26" s="295"/>
      <c r="F26" s="295"/>
      <c r="G26" s="295"/>
      <c r="H26" s="295"/>
      <c r="I26" s="295"/>
      <c r="J26" s="295"/>
      <c r="K26" s="293"/>
    </row>
    <row r="27" s="1" customFormat="1" ht="15" customHeight="1">
      <c r="B27" s="296"/>
      <c r="C27" s="295"/>
      <c r="D27" s="295" t="s">
        <v>750</v>
      </c>
      <c r="E27" s="295"/>
      <c r="F27" s="295"/>
      <c r="G27" s="295"/>
      <c r="H27" s="295"/>
      <c r="I27" s="295"/>
      <c r="J27" s="295"/>
      <c r="K27" s="293"/>
    </row>
    <row r="28" s="1" customFormat="1" ht="15" customHeight="1">
      <c r="B28" s="296"/>
      <c r="C28" s="297"/>
      <c r="D28" s="295" t="s">
        <v>751</v>
      </c>
      <c r="E28" s="295"/>
      <c r="F28" s="295"/>
      <c r="G28" s="295"/>
      <c r="H28" s="295"/>
      <c r="I28" s="295"/>
      <c r="J28" s="295"/>
      <c r="K28" s="293"/>
    </row>
    <row r="29" s="1" customFormat="1" ht="12.75" customHeight="1">
      <c r="B29" s="296"/>
      <c r="C29" s="297"/>
      <c r="D29" s="297"/>
      <c r="E29" s="297"/>
      <c r="F29" s="297"/>
      <c r="G29" s="297"/>
      <c r="H29" s="297"/>
      <c r="I29" s="297"/>
      <c r="J29" s="297"/>
      <c r="K29" s="293"/>
    </row>
    <row r="30" s="1" customFormat="1" ht="15" customHeight="1">
      <c r="B30" s="296"/>
      <c r="C30" s="297"/>
      <c r="D30" s="295" t="s">
        <v>752</v>
      </c>
      <c r="E30" s="295"/>
      <c r="F30" s="295"/>
      <c r="G30" s="295"/>
      <c r="H30" s="295"/>
      <c r="I30" s="295"/>
      <c r="J30" s="295"/>
      <c r="K30" s="293"/>
    </row>
    <row r="31" s="1" customFormat="1" ht="15" customHeight="1">
      <c r="B31" s="296"/>
      <c r="C31" s="297"/>
      <c r="D31" s="295" t="s">
        <v>753</v>
      </c>
      <c r="E31" s="295"/>
      <c r="F31" s="295"/>
      <c r="G31" s="295"/>
      <c r="H31" s="295"/>
      <c r="I31" s="295"/>
      <c r="J31" s="295"/>
      <c r="K31" s="293"/>
    </row>
    <row r="32" s="1" customFormat="1" ht="12.75" customHeight="1">
      <c r="B32" s="296"/>
      <c r="C32" s="297"/>
      <c r="D32" s="297"/>
      <c r="E32" s="297"/>
      <c r="F32" s="297"/>
      <c r="G32" s="297"/>
      <c r="H32" s="297"/>
      <c r="I32" s="297"/>
      <c r="J32" s="297"/>
      <c r="K32" s="293"/>
    </row>
    <row r="33" s="1" customFormat="1" ht="15" customHeight="1">
      <c r="B33" s="296"/>
      <c r="C33" s="297"/>
      <c r="D33" s="295" t="s">
        <v>754</v>
      </c>
      <c r="E33" s="295"/>
      <c r="F33" s="295"/>
      <c r="G33" s="295"/>
      <c r="H33" s="295"/>
      <c r="I33" s="295"/>
      <c r="J33" s="295"/>
      <c r="K33" s="293"/>
    </row>
    <row r="34" s="1" customFormat="1" ht="15" customHeight="1">
      <c r="B34" s="296"/>
      <c r="C34" s="297"/>
      <c r="D34" s="295" t="s">
        <v>755</v>
      </c>
      <c r="E34" s="295"/>
      <c r="F34" s="295"/>
      <c r="G34" s="295"/>
      <c r="H34" s="295"/>
      <c r="I34" s="295"/>
      <c r="J34" s="295"/>
      <c r="K34" s="293"/>
    </row>
    <row r="35" s="1" customFormat="1" ht="15" customHeight="1">
      <c r="B35" s="296"/>
      <c r="C35" s="297"/>
      <c r="D35" s="295" t="s">
        <v>756</v>
      </c>
      <c r="E35" s="295"/>
      <c r="F35" s="295"/>
      <c r="G35" s="295"/>
      <c r="H35" s="295"/>
      <c r="I35" s="295"/>
      <c r="J35" s="295"/>
      <c r="K35" s="293"/>
    </row>
    <row r="36" s="1" customFormat="1" ht="15" customHeight="1">
      <c r="B36" s="296"/>
      <c r="C36" s="297"/>
      <c r="D36" s="295"/>
      <c r="E36" s="298" t="s">
        <v>99</v>
      </c>
      <c r="F36" s="295"/>
      <c r="G36" s="295" t="s">
        <v>757</v>
      </c>
      <c r="H36" s="295"/>
      <c r="I36" s="295"/>
      <c r="J36" s="295"/>
      <c r="K36" s="293"/>
    </row>
    <row r="37" s="1" customFormat="1" ht="30.75" customHeight="1">
      <c r="B37" s="296"/>
      <c r="C37" s="297"/>
      <c r="D37" s="295"/>
      <c r="E37" s="298" t="s">
        <v>758</v>
      </c>
      <c r="F37" s="295"/>
      <c r="G37" s="295" t="s">
        <v>759</v>
      </c>
      <c r="H37" s="295"/>
      <c r="I37" s="295"/>
      <c r="J37" s="295"/>
      <c r="K37" s="293"/>
    </row>
    <row r="38" s="1" customFormat="1" ht="15" customHeight="1">
      <c r="B38" s="296"/>
      <c r="C38" s="297"/>
      <c r="D38" s="295"/>
      <c r="E38" s="298" t="s">
        <v>53</v>
      </c>
      <c r="F38" s="295"/>
      <c r="G38" s="295" t="s">
        <v>760</v>
      </c>
      <c r="H38" s="295"/>
      <c r="I38" s="295"/>
      <c r="J38" s="295"/>
      <c r="K38" s="293"/>
    </row>
    <row r="39" s="1" customFormat="1" ht="15" customHeight="1">
      <c r="B39" s="296"/>
      <c r="C39" s="297"/>
      <c r="D39" s="295"/>
      <c r="E39" s="298" t="s">
        <v>54</v>
      </c>
      <c r="F39" s="295"/>
      <c r="G39" s="295" t="s">
        <v>761</v>
      </c>
      <c r="H39" s="295"/>
      <c r="I39" s="295"/>
      <c r="J39" s="295"/>
      <c r="K39" s="293"/>
    </row>
    <row r="40" s="1" customFormat="1" ht="15" customHeight="1">
      <c r="B40" s="296"/>
      <c r="C40" s="297"/>
      <c r="D40" s="295"/>
      <c r="E40" s="298" t="s">
        <v>100</v>
      </c>
      <c r="F40" s="295"/>
      <c r="G40" s="295" t="s">
        <v>762</v>
      </c>
      <c r="H40" s="295"/>
      <c r="I40" s="295"/>
      <c r="J40" s="295"/>
      <c r="K40" s="293"/>
    </row>
    <row r="41" s="1" customFormat="1" ht="15" customHeight="1">
      <c r="B41" s="296"/>
      <c r="C41" s="297"/>
      <c r="D41" s="295"/>
      <c r="E41" s="298" t="s">
        <v>101</v>
      </c>
      <c r="F41" s="295"/>
      <c r="G41" s="295" t="s">
        <v>763</v>
      </c>
      <c r="H41" s="295"/>
      <c r="I41" s="295"/>
      <c r="J41" s="295"/>
      <c r="K41" s="293"/>
    </row>
    <row r="42" s="1" customFormat="1" ht="15" customHeight="1">
      <c r="B42" s="296"/>
      <c r="C42" s="297"/>
      <c r="D42" s="295"/>
      <c r="E42" s="298" t="s">
        <v>764</v>
      </c>
      <c r="F42" s="295"/>
      <c r="G42" s="295" t="s">
        <v>765</v>
      </c>
      <c r="H42" s="295"/>
      <c r="I42" s="295"/>
      <c r="J42" s="295"/>
      <c r="K42" s="293"/>
    </row>
    <row r="43" s="1" customFormat="1" ht="15" customHeight="1">
      <c r="B43" s="296"/>
      <c r="C43" s="297"/>
      <c r="D43" s="295"/>
      <c r="E43" s="298"/>
      <c r="F43" s="295"/>
      <c r="G43" s="295" t="s">
        <v>766</v>
      </c>
      <c r="H43" s="295"/>
      <c r="I43" s="295"/>
      <c r="J43" s="295"/>
      <c r="K43" s="293"/>
    </row>
    <row r="44" s="1" customFormat="1" ht="15" customHeight="1">
      <c r="B44" s="296"/>
      <c r="C44" s="297"/>
      <c r="D44" s="295"/>
      <c r="E44" s="298" t="s">
        <v>767</v>
      </c>
      <c r="F44" s="295"/>
      <c r="G44" s="295" t="s">
        <v>768</v>
      </c>
      <c r="H44" s="295"/>
      <c r="I44" s="295"/>
      <c r="J44" s="295"/>
      <c r="K44" s="293"/>
    </row>
    <row r="45" s="1" customFormat="1" ht="15" customHeight="1">
      <c r="B45" s="296"/>
      <c r="C45" s="297"/>
      <c r="D45" s="295"/>
      <c r="E45" s="298" t="s">
        <v>103</v>
      </c>
      <c r="F45" s="295"/>
      <c r="G45" s="295" t="s">
        <v>769</v>
      </c>
      <c r="H45" s="295"/>
      <c r="I45" s="295"/>
      <c r="J45" s="295"/>
      <c r="K45" s="293"/>
    </row>
    <row r="46" s="1" customFormat="1" ht="12.75" customHeight="1">
      <c r="B46" s="296"/>
      <c r="C46" s="297"/>
      <c r="D46" s="295"/>
      <c r="E46" s="295"/>
      <c r="F46" s="295"/>
      <c r="G46" s="295"/>
      <c r="H46" s="295"/>
      <c r="I46" s="295"/>
      <c r="J46" s="295"/>
      <c r="K46" s="293"/>
    </row>
    <row r="47" s="1" customFormat="1" ht="15" customHeight="1">
      <c r="B47" s="296"/>
      <c r="C47" s="297"/>
      <c r="D47" s="295" t="s">
        <v>770</v>
      </c>
      <c r="E47" s="295"/>
      <c r="F47" s="295"/>
      <c r="G47" s="295"/>
      <c r="H47" s="295"/>
      <c r="I47" s="295"/>
      <c r="J47" s="295"/>
      <c r="K47" s="293"/>
    </row>
    <row r="48" s="1" customFormat="1" ht="15" customHeight="1">
      <c r="B48" s="296"/>
      <c r="C48" s="297"/>
      <c r="D48" s="297"/>
      <c r="E48" s="295" t="s">
        <v>771</v>
      </c>
      <c r="F48" s="295"/>
      <c r="G48" s="295"/>
      <c r="H48" s="295"/>
      <c r="I48" s="295"/>
      <c r="J48" s="295"/>
      <c r="K48" s="293"/>
    </row>
    <row r="49" s="1" customFormat="1" ht="15" customHeight="1">
      <c r="B49" s="296"/>
      <c r="C49" s="297"/>
      <c r="D49" s="297"/>
      <c r="E49" s="295" t="s">
        <v>772</v>
      </c>
      <c r="F49" s="295"/>
      <c r="G49" s="295"/>
      <c r="H49" s="295"/>
      <c r="I49" s="295"/>
      <c r="J49" s="295"/>
      <c r="K49" s="293"/>
    </row>
    <row r="50" s="1" customFormat="1" ht="15" customHeight="1">
      <c r="B50" s="296"/>
      <c r="C50" s="297"/>
      <c r="D50" s="297"/>
      <c r="E50" s="295" t="s">
        <v>773</v>
      </c>
      <c r="F50" s="295"/>
      <c r="G50" s="295"/>
      <c r="H50" s="295"/>
      <c r="I50" s="295"/>
      <c r="J50" s="295"/>
      <c r="K50" s="293"/>
    </row>
    <row r="51" s="1" customFormat="1" ht="15" customHeight="1">
      <c r="B51" s="296"/>
      <c r="C51" s="297"/>
      <c r="D51" s="295" t="s">
        <v>774</v>
      </c>
      <c r="E51" s="295"/>
      <c r="F51" s="295"/>
      <c r="G51" s="295"/>
      <c r="H51" s="295"/>
      <c r="I51" s="295"/>
      <c r="J51" s="295"/>
      <c r="K51" s="293"/>
    </row>
    <row r="52" s="1" customFormat="1" ht="25.5" customHeight="1">
      <c r="B52" s="291"/>
      <c r="C52" s="292" t="s">
        <v>775</v>
      </c>
      <c r="D52" s="292"/>
      <c r="E52" s="292"/>
      <c r="F52" s="292"/>
      <c r="G52" s="292"/>
      <c r="H52" s="292"/>
      <c r="I52" s="292"/>
      <c r="J52" s="292"/>
      <c r="K52" s="293"/>
    </row>
    <row r="53" s="1" customFormat="1" ht="5.25" customHeight="1">
      <c r="B53" s="291"/>
      <c r="C53" s="294"/>
      <c r="D53" s="294"/>
      <c r="E53" s="294"/>
      <c r="F53" s="294"/>
      <c r="G53" s="294"/>
      <c r="H53" s="294"/>
      <c r="I53" s="294"/>
      <c r="J53" s="294"/>
      <c r="K53" s="293"/>
    </row>
    <row r="54" s="1" customFormat="1" ht="15" customHeight="1">
      <c r="B54" s="291"/>
      <c r="C54" s="295" t="s">
        <v>776</v>
      </c>
      <c r="D54" s="295"/>
      <c r="E54" s="295"/>
      <c r="F54" s="295"/>
      <c r="G54" s="295"/>
      <c r="H54" s="295"/>
      <c r="I54" s="295"/>
      <c r="J54" s="295"/>
      <c r="K54" s="293"/>
    </row>
    <row r="55" s="1" customFormat="1" ht="15" customHeight="1">
      <c r="B55" s="291"/>
      <c r="C55" s="295" t="s">
        <v>777</v>
      </c>
      <c r="D55" s="295"/>
      <c r="E55" s="295"/>
      <c r="F55" s="295"/>
      <c r="G55" s="295"/>
      <c r="H55" s="295"/>
      <c r="I55" s="295"/>
      <c r="J55" s="295"/>
      <c r="K55" s="293"/>
    </row>
    <row r="56" s="1" customFormat="1" ht="12.75" customHeight="1">
      <c r="B56" s="291"/>
      <c r="C56" s="295"/>
      <c r="D56" s="295"/>
      <c r="E56" s="295"/>
      <c r="F56" s="295"/>
      <c r="G56" s="295"/>
      <c r="H56" s="295"/>
      <c r="I56" s="295"/>
      <c r="J56" s="295"/>
      <c r="K56" s="293"/>
    </row>
    <row r="57" s="1" customFormat="1" ht="15" customHeight="1">
      <c r="B57" s="291"/>
      <c r="C57" s="295" t="s">
        <v>778</v>
      </c>
      <c r="D57" s="295"/>
      <c r="E57" s="295"/>
      <c r="F57" s="295"/>
      <c r="G57" s="295"/>
      <c r="H57" s="295"/>
      <c r="I57" s="295"/>
      <c r="J57" s="295"/>
      <c r="K57" s="293"/>
    </row>
    <row r="58" s="1" customFormat="1" ht="15" customHeight="1">
      <c r="B58" s="291"/>
      <c r="C58" s="297"/>
      <c r="D58" s="295" t="s">
        <v>779</v>
      </c>
      <c r="E58" s="295"/>
      <c r="F58" s="295"/>
      <c r="G58" s="295"/>
      <c r="H58" s="295"/>
      <c r="I58" s="295"/>
      <c r="J58" s="295"/>
      <c r="K58" s="293"/>
    </row>
    <row r="59" s="1" customFormat="1" ht="15" customHeight="1">
      <c r="B59" s="291"/>
      <c r="C59" s="297"/>
      <c r="D59" s="295" t="s">
        <v>780</v>
      </c>
      <c r="E59" s="295"/>
      <c r="F59" s="295"/>
      <c r="G59" s="295"/>
      <c r="H59" s="295"/>
      <c r="I59" s="295"/>
      <c r="J59" s="295"/>
      <c r="K59" s="293"/>
    </row>
    <row r="60" s="1" customFormat="1" ht="15" customHeight="1">
      <c r="B60" s="291"/>
      <c r="C60" s="297"/>
      <c r="D60" s="295" t="s">
        <v>781</v>
      </c>
      <c r="E60" s="295"/>
      <c r="F60" s="295"/>
      <c r="G60" s="295"/>
      <c r="H60" s="295"/>
      <c r="I60" s="295"/>
      <c r="J60" s="295"/>
      <c r="K60" s="293"/>
    </row>
    <row r="61" s="1" customFormat="1" ht="15" customHeight="1">
      <c r="B61" s="291"/>
      <c r="C61" s="297"/>
      <c r="D61" s="295" t="s">
        <v>782</v>
      </c>
      <c r="E61" s="295"/>
      <c r="F61" s="295"/>
      <c r="G61" s="295"/>
      <c r="H61" s="295"/>
      <c r="I61" s="295"/>
      <c r="J61" s="295"/>
      <c r="K61" s="293"/>
    </row>
    <row r="62" s="1" customFormat="1" ht="15" customHeight="1">
      <c r="B62" s="291"/>
      <c r="C62" s="297"/>
      <c r="D62" s="300" t="s">
        <v>783</v>
      </c>
      <c r="E62" s="300"/>
      <c r="F62" s="300"/>
      <c r="G62" s="300"/>
      <c r="H62" s="300"/>
      <c r="I62" s="300"/>
      <c r="J62" s="300"/>
      <c r="K62" s="293"/>
    </row>
    <row r="63" s="1" customFormat="1" ht="15" customHeight="1">
      <c r="B63" s="291"/>
      <c r="C63" s="297"/>
      <c r="D63" s="295" t="s">
        <v>784</v>
      </c>
      <c r="E63" s="295"/>
      <c r="F63" s="295"/>
      <c r="G63" s="295"/>
      <c r="H63" s="295"/>
      <c r="I63" s="295"/>
      <c r="J63" s="295"/>
      <c r="K63" s="293"/>
    </row>
    <row r="64" s="1" customFormat="1" ht="12.75" customHeight="1">
      <c r="B64" s="291"/>
      <c r="C64" s="297"/>
      <c r="D64" s="297"/>
      <c r="E64" s="301"/>
      <c r="F64" s="297"/>
      <c r="G64" s="297"/>
      <c r="H64" s="297"/>
      <c r="I64" s="297"/>
      <c r="J64" s="297"/>
      <c r="K64" s="293"/>
    </row>
    <row r="65" s="1" customFormat="1" ht="15" customHeight="1">
      <c r="B65" s="291"/>
      <c r="C65" s="297"/>
      <c r="D65" s="295" t="s">
        <v>785</v>
      </c>
      <c r="E65" s="295"/>
      <c r="F65" s="295"/>
      <c r="G65" s="295"/>
      <c r="H65" s="295"/>
      <c r="I65" s="295"/>
      <c r="J65" s="295"/>
      <c r="K65" s="293"/>
    </row>
    <row r="66" s="1" customFormat="1" ht="15" customHeight="1">
      <c r="B66" s="291"/>
      <c r="C66" s="297"/>
      <c r="D66" s="300" t="s">
        <v>786</v>
      </c>
      <c r="E66" s="300"/>
      <c r="F66" s="300"/>
      <c r="G66" s="300"/>
      <c r="H66" s="300"/>
      <c r="I66" s="300"/>
      <c r="J66" s="300"/>
      <c r="K66" s="293"/>
    </row>
    <row r="67" s="1" customFormat="1" ht="15" customHeight="1">
      <c r="B67" s="291"/>
      <c r="C67" s="297"/>
      <c r="D67" s="295" t="s">
        <v>787</v>
      </c>
      <c r="E67" s="295"/>
      <c r="F67" s="295"/>
      <c r="G67" s="295"/>
      <c r="H67" s="295"/>
      <c r="I67" s="295"/>
      <c r="J67" s="295"/>
      <c r="K67" s="293"/>
    </row>
    <row r="68" s="1" customFormat="1" ht="15" customHeight="1">
      <c r="B68" s="291"/>
      <c r="C68" s="297"/>
      <c r="D68" s="295" t="s">
        <v>788</v>
      </c>
      <c r="E68" s="295"/>
      <c r="F68" s="295"/>
      <c r="G68" s="295"/>
      <c r="H68" s="295"/>
      <c r="I68" s="295"/>
      <c r="J68" s="295"/>
      <c r="K68" s="293"/>
    </row>
    <row r="69" s="1" customFormat="1" ht="15" customHeight="1">
      <c r="B69" s="291"/>
      <c r="C69" s="297"/>
      <c r="D69" s="295" t="s">
        <v>789</v>
      </c>
      <c r="E69" s="295"/>
      <c r="F69" s="295"/>
      <c r="G69" s="295"/>
      <c r="H69" s="295"/>
      <c r="I69" s="295"/>
      <c r="J69" s="295"/>
      <c r="K69" s="293"/>
    </row>
    <row r="70" s="1" customFormat="1" ht="15" customHeight="1">
      <c r="B70" s="291"/>
      <c r="C70" s="297"/>
      <c r="D70" s="295" t="s">
        <v>790</v>
      </c>
      <c r="E70" s="295"/>
      <c r="F70" s="295"/>
      <c r="G70" s="295"/>
      <c r="H70" s="295"/>
      <c r="I70" s="295"/>
      <c r="J70" s="295"/>
      <c r="K70" s="293"/>
    </row>
    <row r="71" s="1" customFormat="1" ht="12.75" customHeight="1">
      <c r="B71" s="302"/>
      <c r="C71" s="303"/>
      <c r="D71" s="303"/>
      <c r="E71" s="303"/>
      <c r="F71" s="303"/>
      <c r="G71" s="303"/>
      <c r="H71" s="303"/>
      <c r="I71" s="303"/>
      <c r="J71" s="303"/>
      <c r="K71" s="304"/>
    </row>
    <row r="72" s="1" customFormat="1" ht="18.75" customHeight="1">
      <c r="B72" s="305"/>
      <c r="C72" s="305"/>
      <c r="D72" s="305"/>
      <c r="E72" s="305"/>
      <c r="F72" s="305"/>
      <c r="G72" s="305"/>
      <c r="H72" s="305"/>
      <c r="I72" s="305"/>
      <c r="J72" s="305"/>
      <c r="K72" s="306"/>
    </row>
    <row r="73" s="1" customFormat="1" ht="18.75" customHeight="1">
      <c r="B73" s="306"/>
      <c r="C73" s="306"/>
      <c r="D73" s="306"/>
      <c r="E73" s="306"/>
      <c r="F73" s="306"/>
      <c r="G73" s="306"/>
      <c r="H73" s="306"/>
      <c r="I73" s="306"/>
      <c r="J73" s="306"/>
      <c r="K73" s="306"/>
    </row>
    <row r="74" s="1" customFormat="1" ht="7.5" customHeight="1">
      <c r="B74" s="307"/>
      <c r="C74" s="308"/>
      <c r="D74" s="308"/>
      <c r="E74" s="308"/>
      <c r="F74" s="308"/>
      <c r="G74" s="308"/>
      <c r="H74" s="308"/>
      <c r="I74" s="308"/>
      <c r="J74" s="308"/>
      <c r="K74" s="309"/>
    </row>
    <row r="75" s="1" customFormat="1" ht="45" customHeight="1">
      <c r="B75" s="310"/>
      <c r="C75" s="311" t="s">
        <v>791</v>
      </c>
      <c r="D75" s="311"/>
      <c r="E75" s="311"/>
      <c r="F75" s="311"/>
      <c r="G75" s="311"/>
      <c r="H75" s="311"/>
      <c r="I75" s="311"/>
      <c r="J75" s="311"/>
      <c r="K75" s="312"/>
    </row>
    <row r="76" s="1" customFormat="1" ht="17.25" customHeight="1">
      <c r="B76" s="310"/>
      <c r="C76" s="313" t="s">
        <v>792</v>
      </c>
      <c r="D76" s="313"/>
      <c r="E76" s="313"/>
      <c r="F76" s="313" t="s">
        <v>793</v>
      </c>
      <c r="G76" s="314"/>
      <c r="H76" s="313" t="s">
        <v>54</v>
      </c>
      <c r="I76" s="313" t="s">
        <v>57</v>
      </c>
      <c r="J76" s="313" t="s">
        <v>794</v>
      </c>
      <c r="K76" s="312"/>
    </row>
    <row r="77" s="1" customFormat="1" ht="17.25" customHeight="1">
      <c r="B77" s="310"/>
      <c r="C77" s="315" t="s">
        <v>795</v>
      </c>
      <c r="D77" s="315"/>
      <c r="E77" s="315"/>
      <c r="F77" s="316" t="s">
        <v>796</v>
      </c>
      <c r="G77" s="317"/>
      <c r="H77" s="315"/>
      <c r="I77" s="315"/>
      <c r="J77" s="315" t="s">
        <v>797</v>
      </c>
      <c r="K77" s="312"/>
    </row>
    <row r="78" s="1" customFormat="1" ht="5.25" customHeight="1">
      <c r="B78" s="310"/>
      <c r="C78" s="318"/>
      <c r="D78" s="318"/>
      <c r="E78" s="318"/>
      <c r="F78" s="318"/>
      <c r="G78" s="319"/>
      <c r="H78" s="318"/>
      <c r="I78" s="318"/>
      <c r="J78" s="318"/>
      <c r="K78" s="312"/>
    </row>
    <row r="79" s="1" customFormat="1" ht="15" customHeight="1">
      <c r="B79" s="310"/>
      <c r="C79" s="298" t="s">
        <v>53</v>
      </c>
      <c r="D79" s="318"/>
      <c r="E79" s="318"/>
      <c r="F79" s="320" t="s">
        <v>798</v>
      </c>
      <c r="G79" s="319"/>
      <c r="H79" s="298" t="s">
        <v>799</v>
      </c>
      <c r="I79" s="298" t="s">
        <v>800</v>
      </c>
      <c r="J79" s="298">
        <v>20</v>
      </c>
      <c r="K79" s="312"/>
    </row>
    <row r="80" s="1" customFormat="1" ht="15" customHeight="1">
      <c r="B80" s="310"/>
      <c r="C80" s="298" t="s">
        <v>801</v>
      </c>
      <c r="D80" s="298"/>
      <c r="E80" s="298"/>
      <c r="F80" s="320" t="s">
        <v>798</v>
      </c>
      <c r="G80" s="319"/>
      <c r="H80" s="298" t="s">
        <v>802</v>
      </c>
      <c r="I80" s="298" t="s">
        <v>800</v>
      </c>
      <c r="J80" s="298">
        <v>120</v>
      </c>
      <c r="K80" s="312"/>
    </row>
    <row r="81" s="1" customFormat="1" ht="15" customHeight="1">
      <c r="B81" s="321"/>
      <c r="C81" s="298" t="s">
        <v>803</v>
      </c>
      <c r="D81" s="298"/>
      <c r="E81" s="298"/>
      <c r="F81" s="320" t="s">
        <v>804</v>
      </c>
      <c r="G81" s="319"/>
      <c r="H81" s="298" t="s">
        <v>805</v>
      </c>
      <c r="I81" s="298" t="s">
        <v>800</v>
      </c>
      <c r="J81" s="298">
        <v>50</v>
      </c>
      <c r="K81" s="312"/>
    </row>
    <row r="82" s="1" customFormat="1" ht="15" customHeight="1">
      <c r="B82" s="321"/>
      <c r="C82" s="298" t="s">
        <v>806</v>
      </c>
      <c r="D82" s="298"/>
      <c r="E82" s="298"/>
      <c r="F82" s="320" t="s">
        <v>798</v>
      </c>
      <c r="G82" s="319"/>
      <c r="H82" s="298" t="s">
        <v>807</v>
      </c>
      <c r="I82" s="298" t="s">
        <v>808</v>
      </c>
      <c r="J82" s="298"/>
      <c r="K82" s="312"/>
    </row>
    <row r="83" s="1" customFormat="1" ht="15" customHeight="1">
      <c r="B83" s="321"/>
      <c r="C83" s="322" t="s">
        <v>809</v>
      </c>
      <c r="D83" s="322"/>
      <c r="E83" s="322"/>
      <c r="F83" s="323" t="s">
        <v>804</v>
      </c>
      <c r="G83" s="322"/>
      <c r="H83" s="322" t="s">
        <v>810</v>
      </c>
      <c r="I83" s="322" t="s">
        <v>800</v>
      </c>
      <c r="J83" s="322">
        <v>15</v>
      </c>
      <c r="K83" s="312"/>
    </row>
    <row r="84" s="1" customFormat="1" ht="15" customHeight="1">
      <c r="B84" s="321"/>
      <c r="C84" s="322" t="s">
        <v>811</v>
      </c>
      <c r="D84" s="322"/>
      <c r="E84" s="322"/>
      <c r="F84" s="323" t="s">
        <v>804</v>
      </c>
      <c r="G84" s="322"/>
      <c r="H84" s="322" t="s">
        <v>812</v>
      </c>
      <c r="I84" s="322" t="s">
        <v>800</v>
      </c>
      <c r="J84" s="322">
        <v>15</v>
      </c>
      <c r="K84" s="312"/>
    </row>
    <row r="85" s="1" customFormat="1" ht="15" customHeight="1">
      <c r="B85" s="321"/>
      <c r="C85" s="322" t="s">
        <v>813</v>
      </c>
      <c r="D85" s="322"/>
      <c r="E85" s="322"/>
      <c r="F85" s="323" t="s">
        <v>804</v>
      </c>
      <c r="G85" s="322"/>
      <c r="H85" s="322" t="s">
        <v>814</v>
      </c>
      <c r="I85" s="322" t="s">
        <v>800</v>
      </c>
      <c r="J85" s="322">
        <v>20</v>
      </c>
      <c r="K85" s="312"/>
    </row>
    <row r="86" s="1" customFormat="1" ht="15" customHeight="1">
      <c r="B86" s="321"/>
      <c r="C86" s="322" t="s">
        <v>815</v>
      </c>
      <c r="D86" s="322"/>
      <c r="E86" s="322"/>
      <c r="F86" s="323" t="s">
        <v>804</v>
      </c>
      <c r="G86" s="322"/>
      <c r="H86" s="322" t="s">
        <v>816</v>
      </c>
      <c r="I86" s="322" t="s">
        <v>800</v>
      </c>
      <c r="J86" s="322">
        <v>20</v>
      </c>
      <c r="K86" s="312"/>
    </row>
    <row r="87" s="1" customFormat="1" ht="15" customHeight="1">
      <c r="B87" s="321"/>
      <c r="C87" s="298" t="s">
        <v>817</v>
      </c>
      <c r="D87" s="298"/>
      <c r="E87" s="298"/>
      <c r="F87" s="320" t="s">
        <v>804</v>
      </c>
      <c r="G87" s="319"/>
      <c r="H87" s="298" t="s">
        <v>818</v>
      </c>
      <c r="I87" s="298" t="s">
        <v>800</v>
      </c>
      <c r="J87" s="298">
        <v>50</v>
      </c>
      <c r="K87" s="312"/>
    </row>
    <row r="88" s="1" customFormat="1" ht="15" customHeight="1">
      <c r="B88" s="321"/>
      <c r="C88" s="298" t="s">
        <v>819</v>
      </c>
      <c r="D88" s="298"/>
      <c r="E88" s="298"/>
      <c r="F88" s="320" t="s">
        <v>804</v>
      </c>
      <c r="G88" s="319"/>
      <c r="H88" s="298" t="s">
        <v>820</v>
      </c>
      <c r="I88" s="298" t="s">
        <v>800</v>
      </c>
      <c r="J88" s="298">
        <v>20</v>
      </c>
      <c r="K88" s="312"/>
    </row>
    <row r="89" s="1" customFormat="1" ht="15" customHeight="1">
      <c r="B89" s="321"/>
      <c r="C89" s="298" t="s">
        <v>821</v>
      </c>
      <c r="D89" s="298"/>
      <c r="E89" s="298"/>
      <c r="F89" s="320" t="s">
        <v>804</v>
      </c>
      <c r="G89" s="319"/>
      <c r="H89" s="298" t="s">
        <v>822</v>
      </c>
      <c r="I89" s="298" t="s">
        <v>800</v>
      </c>
      <c r="J89" s="298">
        <v>20</v>
      </c>
      <c r="K89" s="312"/>
    </row>
    <row r="90" s="1" customFormat="1" ht="15" customHeight="1">
      <c r="B90" s="321"/>
      <c r="C90" s="298" t="s">
        <v>823</v>
      </c>
      <c r="D90" s="298"/>
      <c r="E90" s="298"/>
      <c r="F90" s="320" t="s">
        <v>804</v>
      </c>
      <c r="G90" s="319"/>
      <c r="H90" s="298" t="s">
        <v>824</v>
      </c>
      <c r="I90" s="298" t="s">
        <v>800</v>
      </c>
      <c r="J90" s="298">
        <v>50</v>
      </c>
      <c r="K90" s="312"/>
    </row>
    <row r="91" s="1" customFormat="1" ht="15" customHeight="1">
      <c r="B91" s="321"/>
      <c r="C91" s="298" t="s">
        <v>825</v>
      </c>
      <c r="D91" s="298"/>
      <c r="E91" s="298"/>
      <c r="F91" s="320" t="s">
        <v>804</v>
      </c>
      <c r="G91" s="319"/>
      <c r="H91" s="298" t="s">
        <v>825</v>
      </c>
      <c r="I91" s="298" t="s">
        <v>800</v>
      </c>
      <c r="J91" s="298">
        <v>50</v>
      </c>
      <c r="K91" s="312"/>
    </row>
    <row r="92" s="1" customFormat="1" ht="15" customHeight="1">
      <c r="B92" s="321"/>
      <c r="C92" s="298" t="s">
        <v>826</v>
      </c>
      <c r="D92" s="298"/>
      <c r="E92" s="298"/>
      <c r="F92" s="320" t="s">
        <v>804</v>
      </c>
      <c r="G92" s="319"/>
      <c r="H92" s="298" t="s">
        <v>827</v>
      </c>
      <c r="I92" s="298" t="s">
        <v>800</v>
      </c>
      <c r="J92" s="298">
        <v>255</v>
      </c>
      <c r="K92" s="312"/>
    </row>
    <row r="93" s="1" customFormat="1" ht="15" customHeight="1">
      <c r="B93" s="321"/>
      <c r="C93" s="298" t="s">
        <v>828</v>
      </c>
      <c r="D93" s="298"/>
      <c r="E93" s="298"/>
      <c r="F93" s="320" t="s">
        <v>798</v>
      </c>
      <c r="G93" s="319"/>
      <c r="H93" s="298" t="s">
        <v>829</v>
      </c>
      <c r="I93" s="298" t="s">
        <v>830</v>
      </c>
      <c r="J93" s="298"/>
      <c r="K93" s="312"/>
    </row>
    <row r="94" s="1" customFormat="1" ht="15" customHeight="1">
      <c r="B94" s="321"/>
      <c r="C94" s="298" t="s">
        <v>831</v>
      </c>
      <c r="D94" s="298"/>
      <c r="E94" s="298"/>
      <c r="F94" s="320" t="s">
        <v>798</v>
      </c>
      <c r="G94" s="319"/>
      <c r="H94" s="298" t="s">
        <v>832</v>
      </c>
      <c r="I94" s="298" t="s">
        <v>833</v>
      </c>
      <c r="J94" s="298"/>
      <c r="K94" s="312"/>
    </row>
    <row r="95" s="1" customFormat="1" ht="15" customHeight="1">
      <c r="B95" s="321"/>
      <c r="C95" s="298" t="s">
        <v>834</v>
      </c>
      <c r="D95" s="298"/>
      <c r="E95" s="298"/>
      <c r="F95" s="320" t="s">
        <v>798</v>
      </c>
      <c r="G95" s="319"/>
      <c r="H95" s="298" t="s">
        <v>834</v>
      </c>
      <c r="I95" s="298" t="s">
        <v>833</v>
      </c>
      <c r="J95" s="298"/>
      <c r="K95" s="312"/>
    </row>
    <row r="96" s="1" customFormat="1" ht="15" customHeight="1">
      <c r="B96" s="321"/>
      <c r="C96" s="298" t="s">
        <v>38</v>
      </c>
      <c r="D96" s="298"/>
      <c r="E96" s="298"/>
      <c r="F96" s="320" t="s">
        <v>798</v>
      </c>
      <c r="G96" s="319"/>
      <c r="H96" s="298" t="s">
        <v>835</v>
      </c>
      <c r="I96" s="298" t="s">
        <v>833</v>
      </c>
      <c r="J96" s="298"/>
      <c r="K96" s="312"/>
    </row>
    <row r="97" s="1" customFormat="1" ht="15" customHeight="1">
      <c r="B97" s="321"/>
      <c r="C97" s="298" t="s">
        <v>48</v>
      </c>
      <c r="D97" s="298"/>
      <c r="E97" s="298"/>
      <c r="F97" s="320" t="s">
        <v>798</v>
      </c>
      <c r="G97" s="319"/>
      <c r="H97" s="298" t="s">
        <v>836</v>
      </c>
      <c r="I97" s="298" t="s">
        <v>833</v>
      </c>
      <c r="J97" s="298"/>
      <c r="K97" s="312"/>
    </row>
    <row r="98" s="1" customFormat="1" ht="15" customHeight="1">
      <c r="B98" s="324"/>
      <c r="C98" s="325"/>
      <c r="D98" s="325"/>
      <c r="E98" s="325"/>
      <c r="F98" s="325"/>
      <c r="G98" s="325"/>
      <c r="H98" s="325"/>
      <c r="I98" s="325"/>
      <c r="J98" s="325"/>
      <c r="K98" s="326"/>
    </row>
    <row r="99" s="1" customFormat="1" ht="18.75" customHeight="1">
      <c r="B99" s="327"/>
      <c r="C99" s="328"/>
      <c r="D99" s="328"/>
      <c r="E99" s="328"/>
      <c r="F99" s="328"/>
      <c r="G99" s="328"/>
      <c r="H99" s="328"/>
      <c r="I99" s="328"/>
      <c r="J99" s="328"/>
      <c r="K99" s="327"/>
    </row>
    <row r="100" s="1" customFormat="1" ht="18.75" customHeight="1"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</row>
    <row r="101" s="1" customFormat="1" ht="7.5" customHeight="1">
      <c r="B101" s="307"/>
      <c r="C101" s="308"/>
      <c r="D101" s="308"/>
      <c r="E101" s="308"/>
      <c r="F101" s="308"/>
      <c r="G101" s="308"/>
      <c r="H101" s="308"/>
      <c r="I101" s="308"/>
      <c r="J101" s="308"/>
      <c r="K101" s="309"/>
    </row>
    <row r="102" s="1" customFormat="1" ht="45" customHeight="1">
      <c r="B102" s="310"/>
      <c r="C102" s="311" t="s">
        <v>837</v>
      </c>
      <c r="D102" s="311"/>
      <c r="E102" s="311"/>
      <c r="F102" s="311"/>
      <c r="G102" s="311"/>
      <c r="H102" s="311"/>
      <c r="I102" s="311"/>
      <c r="J102" s="311"/>
      <c r="K102" s="312"/>
    </row>
    <row r="103" s="1" customFormat="1" ht="17.25" customHeight="1">
      <c r="B103" s="310"/>
      <c r="C103" s="313" t="s">
        <v>792</v>
      </c>
      <c r="D103" s="313"/>
      <c r="E103" s="313"/>
      <c r="F103" s="313" t="s">
        <v>793</v>
      </c>
      <c r="G103" s="314"/>
      <c r="H103" s="313" t="s">
        <v>54</v>
      </c>
      <c r="I103" s="313" t="s">
        <v>57</v>
      </c>
      <c r="J103" s="313" t="s">
        <v>794</v>
      </c>
      <c r="K103" s="312"/>
    </row>
    <row r="104" s="1" customFormat="1" ht="17.25" customHeight="1">
      <c r="B104" s="310"/>
      <c r="C104" s="315" t="s">
        <v>795</v>
      </c>
      <c r="D104" s="315"/>
      <c r="E104" s="315"/>
      <c r="F104" s="316" t="s">
        <v>796</v>
      </c>
      <c r="G104" s="317"/>
      <c r="H104" s="315"/>
      <c r="I104" s="315"/>
      <c r="J104" s="315" t="s">
        <v>797</v>
      </c>
      <c r="K104" s="312"/>
    </row>
    <row r="105" s="1" customFormat="1" ht="5.25" customHeight="1">
      <c r="B105" s="310"/>
      <c r="C105" s="313"/>
      <c r="D105" s="313"/>
      <c r="E105" s="313"/>
      <c r="F105" s="313"/>
      <c r="G105" s="329"/>
      <c r="H105" s="313"/>
      <c r="I105" s="313"/>
      <c r="J105" s="313"/>
      <c r="K105" s="312"/>
    </row>
    <row r="106" s="1" customFormat="1" ht="15" customHeight="1">
      <c r="B106" s="310"/>
      <c r="C106" s="298" t="s">
        <v>53</v>
      </c>
      <c r="D106" s="318"/>
      <c r="E106" s="318"/>
      <c r="F106" s="320" t="s">
        <v>798</v>
      </c>
      <c r="G106" s="329"/>
      <c r="H106" s="298" t="s">
        <v>838</v>
      </c>
      <c r="I106" s="298" t="s">
        <v>800</v>
      </c>
      <c r="J106" s="298">
        <v>20</v>
      </c>
      <c r="K106" s="312"/>
    </row>
    <row r="107" s="1" customFormat="1" ht="15" customHeight="1">
      <c r="B107" s="310"/>
      <c r="C107" s="298" t="s">
        <v>801</v>
      </c>
      <c r="D107" s="298"/>
      <c r="E107" s="298"/>
      <c r="F107" s="320" t="s">
        <v>798</v>
      </c>
      <c r="G107" s="298"/>
      <c r="H107" s="298" t="s">
        <v>838</v>
      </c>
      <c r="I107" s="298" t="s">
        <v>800</v>
      </c>
      <c r="J107" s="298">
        <v>120</v>
      </c>
      <c r="K107" s="312"/>
    </row>
    <row r="108" s="1" customFormat="1" ht="15" customHeight="1">
      <c r="B108" s="321"/>
      <c r="C108" s="298" t="s">
        <v>803</v>
      </c>
      <c r="D108" s="298"/>
      <c r="E108" s="298"/>
      <c r="F108" s="320" t="s">
        <v>804</v>
      </c>
      <c r="G108" s="298"/>
      <c r="H108" s="298" t="s">
        <v>838</v>
      </c>
      <c r="I108" s="298" t="s">
        <v>800</v>
      </c>
      <c r="J108" s="298">
        <v>50</v>
      </c>
      <c r="K108" s="312"/>
    </row>
    <row r="109" s="1" customFormat="1" ht="15" customHeight="1">
      <c r="B109" s="321"/>
      <c r="C109" s="298" t="s">
        <v>806</v>
      </c>
      <c r="D109" s="298"/>
      <c r="E109" s="298"/>
      <c r="F109" s="320" t="s">
        <v>798</v>
      </c>
      <c r="G109" s="298"/>
      <c r="H109" s="298" t="s">
        <v>838</v>
      </c>
      <c r="I109" s="298" t="s">
        <v>808</v>
      </c>
      <c r="J109" s="298"/>
      <c r="K109" s="312"/>
    </row>
    <row r="110" s="1" customFormat="1" ht="15" customHeight="1">
      <c r="B110" s="321"/>
      <c r="C110" s="298" t="s">
        <v>817</v>
      </c>
      <c r="D110" s="298"/>
      <c r="E110" s="298"/>
      <c r="F110" s="320" t="s">
        <v>804</v>
      </c>
      <c r="G110" s="298"/>
      <c r="H110" s="298" t="s">
        <v>838</v>
      </c>
      <c r="I110" s="298" t="s">
        <v>800</v>
      </c>
      <c r="J110" s="298">
        <v>50</v>
      </c>
      <c r="K110" s="312"/>
    </row>
    <row r="111" s="1" customFormat="1" ht="15" customHeight="1">
      <c r="B111" s="321"/>
      <c r="C111" s="298" t="s">
        <v>825</v>
      </c>
      <c r="D111" s="298"/>
      <c r="E111" s="298"/>
      <c r="F111" s="320" t="s">
        <v>804</v>
      </c>
      <c r="G111" s="298"/>
      <c r="H111" s="298" t="s">
        <v>838</v>
      </c>
      <c r="I111" s="298" t="s">
        <v>800</v>
      </c>
      <c r="J111" s="298">
        <v>50</v>
      </c>
      <c r="K111" s="312"/>
    </row>
    <row r="112" s="1" customFormat="1" ht="15" customHeight="1">
      <c r="B112" s="321"/>
      <c r="C112" s="298" t="s">
        <v>823</v>
      </c>
      <c r="D112" s="298"/>
      <c r="E112" s="298"/>
      <c r="F112" s="320" t="s">
        <v>804</v>
      </c>
      <c r="G112" s="298"/>
      <c r="H112" s="298" t="s">
        <v>838</v>
      </c>
      <c r="I112" s="298" t="s">
        <v>800</v>
      </c>
      <c r="J112" s="298">
        <v>50</v>
      </c>
      <c r="K112" s="312"/>
    </row>
    <row r="113" s="1" customFormat="1" ht="15" customHeight="1">
      <c r="B113" s="321"/>
      <c r="C113" s="298" t="s">
        <v>53</v>
      </c>
      <c r="D113" s="298"/>
      <c r="E113" s="298"/>
      <c r="F113" s="320" t="s">
        <v>798</v>
      </c>
      <c r="G113" s="298"/>
      <c r="H113" s="298" t="s">
        <v>839</v>
      </c>
      <c r="I113" s="298" t="s">
        <v>800</v>
      </c>
      <c r="J113" s="298">
        <v>20</v>
      </c>
      <c r="K113" s="312"/>
    </row>
    <row r="114" s="1" customFormat="1" ht="15" customHeight="1">
      <c r="B114" s="321"/>
      <c r="C114" s="298" t="s">
        <v>840</v>
      </c>
      <c r="D114" s="298"/>
      <c r="E114" s="298"/>
      <c r="F114" s="320" t="s">
        <v>798</v>
      </c>
      <c r="G114" s="298"/>
      <c r="H114" s="298" t="s">
        <v>841</v>
      </c>
      <c r="I114" s="298" t="s">
        <v>800</v>
      </c>
      <c r="J114" s="298">
        <v>120</v>
      </c>
      <c r="K114" s="312"/>
    </row>
    <row r="115" s="1" customFormat="1" ht="15" customHeight="1">
      <c r="B115" s="321"/>
      <c r="C115" s="298" t="s">
        <v>38</v>
      </c>
      <c r="D115" s="298"/>
      <c r="E115" s="298"/>
      <c r="F115" s="320" t="s">
        <v>798</v>
      </c>
      <c r="G115" s="298"/>
      <c r="H115" s="298" t="s">
        <v>842</v>
      </c>
      <c r="I115" s="298" t="s">
        <v>833</v>
      </c>
      <c r="J115" s="298"/>
      <c r="K115" s="312"/>
    </row>
    <row r="116" s="1" customFormat="1" ht="15" customHeight="1">
      <c r="B116" s="321"/>
      <c r="C116" s="298" t="s">
        <v>48</v>
      </c>
      <c r="D116" s="298"/>
      <c r="E116" s="298"/>
      <c r="F116" s="320" t="s">
        <v>798</v>
      </c>
      <c r="G116" s="298"/>
      <c r="H116" s="298" t="s">
        <v>843</v>
      </c>
      <c r="I116" s="298" t="s">
        <v>833</v>
      </c>
      <c r="J116" s="298"/>
      <c r="K116" s="312"/>
    </row>
    <row r="117" s="1" customFormat="1" ht="15" customHeight="1">
      <c r="B117" s="321"/>
      <c r="C117" s="298" t="s">
        <v>57</v>
      </c>
      <c r="D117" s="298"/>
      <c r="E117" s="298"/>
      <c r="F117" s="320" t="s">
        <v>798</v>
      </c>
      <c r="G117" s="298"/>
      <c r="H117" s="298" t="s">
        <v>844</v>
      </c>
      <c r="I117" s="298" t="s">
        <v>845</v>
      </c>
      <c r="J117" s="298"/>
      <c r="K117" s="312"/>
    </row>
    <row r="118" s="1" customFormat="1" ht="15" customHeight="1">
      <c r="B118" s="324"/>
      <c r="C118" s="330"/>
      <c r="D118" s="330"/>
      <c r="E118" s="330"/>
      <c r="F118" s="330"/>
      <c r="G118" s="330"/>
      <c r="H118" s="330"/>
      <c r="I118" s="330"/>
      <c r="J118" s="330"/>
      <c r="K118" s="326"/>
    </row>
    <row r="119" s="1" customFormat="1" ht="18.75" customHeight="1">
      <c r="B119" s="331"/>
      <c r="C119" s="295"/>
      <c r="D119" s="295"/>
      <c r="E119" s="295"/>
      <c r="F119" s="332"/>
      <c r="G119" s="295"/>
      <c r="H119" s="295"/>
      <c r="I119" s="295"/>
      <c r="J119" s="295"/>
      <c r="K119" s="331"/>
    </row>
    <row r="120" s="1" customFormat="1" ht="18.75" customHeight="1">
      <c r="B120" s="306"/>
      <c r="C120" s="306"/>
      <c r="D120" s="306"/>
      <c r="E120" s="306"/>
      <c r="F120" s="306"/>
      <c r="G120" s="306"/>
      <c r="H120" s="306"/>
      <c r="I120" s="306"/>
      <c r="J120" s="306"/>
      <c r="K120" s="306"/>
    </row>
    <row r="121" s="1" customFormat="1" ht="7.5" customHeight="1">
      <c r="B121" s="333"/>
      <c r="C121" s="334"/>
      <c r="D121" s="334"/>
      <c r="E121" s="334"/>
      <c r="F121" s="334"/>
      <c r="G121" s="334"/>
      <c r="H121" s="334"/>
      <c r="I121" s="334"/>
      <c r="J121" s="334"/>
      <c r="K121" s="335"/>
    </row>
    <row r="122" s="1" customFormat="1" ht="45" customHeight="1">
      <c r="B122" s="336"/>
      <c r="C122" s="289" t="s">
        <v>846</v>
      </c>
      <c r="D122" s="289"/>
      <c r="E122" s="289"/>
      <c r="F122" s="289"/>
      <c r="G122" s="289"/>
      <c r="H122" s="289"/>
      <c r="I122" s="289"/>
      <c r="J122" s="289"/>
      <c r="K122" s="337"/>
    </row>
    <row r="123" s="1" customFormat="1" ht="17.25" customHeight="1">
      <c r="B123" s="338"/>
      <c r="C123" s="313" t="s">
        <v>792</v>
      </c>
      <c r="D123" s="313"/>
      <c r="E123" s="313"/>
      <c r="F123" s="313" t="s">
        <v>793</v>
      </c>
      <c r="G123" s="314"/>
      <c r="H123" s="313" t="s">
        <v>54</v>
      </c>
      <c r="I123" s="313" t="s">
        <v>57</v>
      </c>
      <c r="J123" s="313" t="s">
        <v>794</v>
      </c>
      <c r="K123" s="339"/>
    </row>
    <row r="124" s="1" customFormat="1" ht="17.25" customHeight="1">
      <c r="B124" s="338"/>
      <c r="C124" s="315" t="s">
        <v>795</v>
      </c>
      <c r="D124" s="315"/>
      <c r="E124" s="315"/>
      <c r="F124" s="316" t="s">
        <v>796</v>
      </c>
      <c r="G124" s="317"/>
      <c r="H124" s="315"/>
      <c r="I124" s="315"/>
      <c r="J124" s="315" t="s">
        <v>797</v>
      </c>
      <c r="K124" s="339"/>
    </row>
    <row r="125" s="1" customFormat="1" ht="5.25" customHeight="1">
      <c r="B125" s="340"/>
      <c r="C125" s="318"/>
      <c r="D125" s="318"/>
      <c r="E125" s="318"/>
      <c r="F125" s="318"/>
      <c r="G125" s="298"/>
      <c r="H125" s="318"/>
      <c r="I125" s="318"/>
      <c r="J125" s="318"/>
      <c r="K125" s="341"/>
    </row>
    <row r="126" s="1" customFormat="1" ht="15" customHeight="1">
      <c r="B126" s="340"/>
      <c r="C126" s="298" t="s">
        <v>801</v>
      </c>
      <c r="D126" s="318"/>
      <c r="E126" s="318"/>
      <c r="F126" s="320" t="s">
        <v>798</v>
      </c>
      <c r="G126" s="298"/>
      <c r="H126" s="298" t="s">
        <v>838</v>
      </c>
      <c r="I126" s="298" t="s">
        <v>800</v>
      </c>
      <c r="J126" s="298">
        <v>120</v>
      </c>
      <c r="K126" s="342"/>
    </row>
    <row r="127" s="1" customFormat="1" ht="15" customHeight="1">
      <c r="B127" s="340"/>
      <c r="C127" s="298" t="s">
        <v>847</v>
      </c>
      <c r="D127" s="298"/>
      <c r="E127" s="298"/>
      <c r="F127" s="320" t="s">
        <v>798</v>
      </c>
      <c r="G127" s="298"/>
      <c r="H127" s="298" t="s">
        <v>848</v>
      </c>
      <c r="I127" s="298" t="s">
        <v>800</v>
      </c>
      <c r="J127" s="298" t="s">
        <v>849</v>
      </c>
      <c r="K127" s="342"/>
    </row>
    <row r="128" s="1" customFormat="1" ht="15" customHeight="1">
      <c r="B128" s="340"/>
      <c r="C128" s="298" t="s">
        <v>746</v>
      </c>
      <c r="D128" s="298"/>
      <c r="E128" s="298"/>
      <c r="F128" s="320" t="s">
        <v>798</v>
      </c>
      <c r="G128" s="298"/>
      <c r="H128" s="298" t="s">
        <v>850</v>
      </c>
      <c r="I128" s="298" t="s">
        <v>800</v>
      </c>
      <c r="J128" s="298" t="s">
        <v>849</v>
      </c>
      <c r="K128" s="342"/>
    </row>
    <row r="129" s="1" customFormat="1" ht="15" customHeight="1">
      <c r="B129" s="340"/>
      <c r="C129" s="298" t="s">
        <v>809</v>
      </c>
      <c r="D129" s="298"/>
      <c r="E129" s="298"/>
      <c r="F129" s="320" t="s">
        <v>804</v>
      </c>
      <c r="G129" s="298"/>
      <c r="H129" s="298" t="s">
        <v>810</v>
      </c>
      <c r="I129" s="298" t="s">
        <v>800</v>
      </c>
      <c r="J129" s="298">
        <v>15</v>
      </c>
      <c r="K129" s="342"/>
    </row>
    <row r="130" s="1" customFormat="1" ht="15" customHeight="1">
      <c r="B130" s="340"/>
      <c r="C130" s="322" t="s">
        <v>811</v>
      </c>
      <c r="D130" s="322"/>
      <c r="E130" s="322"/>
      <c r="F130" s="323" t="s">
        <v>804</v>
      </c>
      <c r="G130" s="322"/>
      <c r="H130" s="322" t="s">
        <v>812</v>
      </c>
      <c r="I130" s="322" t="s">
        <v>800</v>
      </c>
      <c r="J130" s="322">
        <v>15</v>
      </c>
      <c r="K130" s="342"/>
    </row>
    <row r="131" s="1" customFormat="1" ht="15" customHeight="1">
      <c r="B131" s="340"/>
      <c r="C131" s="322" t="s">
        <v>813</v>
      </c>
      <c r="D131" s="322"/>
      <c r="E131" s="322"/>
      <c r="F131" s="323" t="s">
        <v>804</v>
      </c>
      <c r="G131" s="322"/>
      <c r="H131" s="322" t="s">
        <v>814</v>
      </c>
      <c r="I131" s="322" t="s">
        <v>800</v>
      </c>
      <c r="J131" s="322">
        <v>20</v>
      </c>
      <c r="K131" s="342"/>
    </row>
    <row r="132" s="1" customFormat="1" ht="15" customHeight="1">
      <c r="B132" s="340"/>
      <c r="C132" s="322" t="s">
        <v>815</v>
      </c>
      <c r="D132" s="322"/>
      <c r="E132" s="322"/>
      <c r="F132" s="323" t="s">
        <v>804</v>
      </c>
      <c r="G132" s="322"/>
      <c r="H132" s="322" t="s">
        <v>816</v>
      </c>
      <c r="I132" s="322" t="s">
        <v>800</v>
      </c>
      <c r="J132" s="322">
        <v>20</v>
      </c>
      <c r="K132" s="342"/>
    </row>
    <row r="133" s="1" customFormat="1" ht="15" customHeight="1">
      <c r="B133" s="340"/>
      <c r="C133" s="298" t="s">
        <v>803</v>
      </c>
      <c r="D133" s="298"/>
      <c r="E133" s="298"/>
      <c r="F133" s="320" t="s">
        <v>804</v>
      </c>
      <c r="G133" s="298"/>
      <c r="H133" s="298" t="s">
        <v>838</v>
      </c>
      <c r="I133" s="298" t="s">
        <v>800</v>
      </c>
      <c r="J133" s="298">
        <v>50</v>
      </c>
      <c r="K133" s="342"/>
    </row>
    <row r="134" s="1" customFormat="1" ht="15" customHeight="1">
      <c r="B134" s="340"/>
      <c r="C134" s="298" t="s">
        <v>817</v>
      </c>
      <c r="D134" s="298"/>
      <c r="E134" s="298"/>
      <c r="F134" s="320" t="s">
        <v>804</v>
      </c>
      <c r="G134" s="298"/>
      <c r="H134" s="298" t="s">
        <v>838</v>
      </c>
      <c r="I134" s="298" t="s">
        <v>800</v>
      </c>
      <c r="J134" s="298">
        <v>50</v>
      </c>
      <c r="K134" s="342"/>
    </row>
    <row r="135" s="1" customFormat="1" ht="15" customHeight="1">
      <c r="B135" s="340"/>
      <c r="C135" s="298" t="s">
        <v>823</v>
      </c>
      <c r="D135" s="298"/>
      <c r="E135" s="298"/>
      <c r="F135" s="320" t="s">
        <v>804</v>
      </c>
      <c r="G135" s="298"/>
      <c r="H135" s="298" t="s">
        <v>838</v>
      </c>
      <c r="I135" s="298" t="s">
        <v>800</v>
      </c>
      <c r="J135" s="298">
        <v>50</v>
      </c>
      <c r="K135" s="342"/>
    </row>
    <row r="136" s="1" customFormat="1" ht="15" customHeight="1">
      <c r="B136" s="340"/>
      <c r="C136" s="298" t="s">
        <v>825</v>
      </c>
      <c r="D136" s="298"/>
      <c r="E136" s="298"/>
      <c r="F136" s="320" t="s">
        <v>804</v>
      </c>
      <c r="G136" s="298"/>
      <c r="H136" s="298" t="s">
        <v>838</v>
      </c>
      <c r="I136" s="298" t="s">
        <v>800</v>
      </c>
      <c r="J136" s="298">
        <v>50</v>
      </c>
      <c r="K136" s="342"/>
    </row>
    <row r="137" s="1" customFormat="1" ht="15" customHeight="1">
      <c r="B137" s="340"/>
      <c r="C137" s="298" t="s">
        <v>826</v>
      </c>
      <c r="D137" s="298"/>
      <c r="E137" s="298"/>
      <c r="F137" s="320" t="s">
        <v>804</v>
      </c>
      <c r="G137" s="298"/>
      <c r="H137" s="298" t="s">
        <v>851</v>
      </c>
      <c r="I137" s="298" t="s">
        <v>800</v>
      </c>
      <c r="J137" s="298">
        <v>255</v>
      </c>
      <c r="K137" s="342"/>
    </row>
    <row r="138" s="1" customFormat="1" ht="15" customHeight="1">
      <c r="B138" s="340"/>
      <c r="C138" s="298" t="s">
        <v>828</v>
      </c>
      <c r="D138" s="298"/>
      <c r="E138" s="298"/>
      <c r="F138" s="320" t="s">
        <v>798</v>
      </c>
      <c r="G138" s="298"/>
      <c r="H138" s="298" t="s">
        <v>852</v>
      </c>
      <c r="I138" s="298" t="s">
        <v>830</v>
      </c>
      <c r="J138" s="298"/>
      <c r="K138" s="342"/>
    </row>
    <row r="139" s="1" customFormat="1" ht="15" customHeight="1">
      <c r="B139" s="340"/>
      <c r="C139" s="298" t="s">
        <v>831</v>
      </c>
      <c r="D139" s="298"/>
      <c r="E139" s="298"/>
      <c r="F139" s="320" t="s">
        <v>798</v>
      </c>
      <c r="G139" s="298"/>
      <c r="H139" s="298" t="s">
        <v>853</v>
      </c>
      <c r="I139" s="298" t="s">
        <v>833</v>
      </c>
      <c r="J139" s="298"/>
      <c r="K139" s="342"/>
    </row>
    <row r="140" s="1" customFormat="1" ht="15" customHeight="1">
      <c r="B140" s="340"/>
      <c r="C140" s="298" t="s">
        <v>834</v>
      </c>
      <c r="D140" s="298"/>
      <c r="E140" s="298"/>
      <c r="F140" s="320" t="s">
        <v>798</v>
      </c>
      <c r="G140" s="298"/>
      <c r="H140" s="298" t="s">
        <v>834</v>
      </c>
      <c r="I140" s="298" t="s">
        <v>833</v>
      </c>
      <c r="J140" s="298"/>
      <c r="K140" s="342"/>
    </row>
    <row r="141" s="1" customFormat="1" ht="15" customHeight="1">
      <c r="B141" s="340"/>
      <c r="C141" s="298" t="s">
        <v>38</v>
      </c>
      <c r="D141" s="298"/>
      <c r="E141" s="298"/>
      <c r="F141" s="320" t="s">
        <v>798</v>
      </c>
      <c r="G141" s="298"/>
      <c r="H141" s="298" t="s">
        <v>854</v>
      </c>
      <c r="I141" s="298" t="s">
        <v>833</v>
      </c>
      <c r="J141" s="298"/>
      <c r="K141" s="342"/>
    </row>
    <row r="142" s="1" customFormat="1" ht="15" customHeight="1">
      <c r="B142" s="340"/>
      <c r="C142" s="298" t="s">
        <v>855</v>
      </c>
      <c r="D142" s="298"/>
      <c r="E142" s="298"/>
      <c r="F142" s="320" t="s">
        <v>798</v>
      </c>
      <c r="G142" s="298"/>
      <c r="H142" s="298" t="s">
        <v>856</v>
      </c>
      <c r="I142" s="298" t="s">
        <v>833</v>
      </c>
      <c r="J142" s="298"/>
      <c r="K142" s="342"/>
    </row>
    <row r="143" s="1" customFormat="1" ht="15" customHeight="1">
      <c r="B143" s="343"/>
      <c r="C143" s="344"/>
      <c r="D143" s="344"/>
      <c r="E143" s="344"/>
      <c r="F143" s="344"/>
      <c r="G143" s="344"/>
      <c r="H143" s="344"/>
      <c r="I143" s="344"/>
      <c r="J143" s="344"/>
      <c r="K143" s="345"/>
    </row>
    <row r="144" s="1" customFormat="1" ht="18.75" customHeight="1">
      <c r="B144" s="295"/>
      <c r="C144" s="295"/>
      <c r="D144" s="295"/>
      <c r="E144" s="295"/>
      <c r="F144" s="332"/>
      <c r="G144" s="295"/>
      <c r="H144" s="295"/>
      <c r="I144" s="295"/>
      <c r="J144" s="295"/>
      <c r="K144" s="295"/>
    </row>
    <row r="145" s="1" customFormat="1" ht="18.75" customHeight="1">
      <c r="B145" s="306"/>
      <c r="C145" s="306"/>
      <c r="D145" s="306"/>
      <c r="E145" s="306"/>
      <c r="F145" s="306"/>
      <c r="G145" s="306"/>
      <c r="H145" s="306"/>
      <c r="I145" s="306"/>
      <c r="J145" s="306"/>
      <c r="K145" s="306"/>
    </row>
    <row r="146" s="1" customFormat="1" ht="7.5" customHeight="1">
      <c r="B146" s="307"/>
      <c r="C146" s="308"/>
      <c r="D146" s="308"/>
      <c r="E146" s="308"/>
      <c r="F146" s="308"/>
      <c r="G146" s="308"/>
      <c r="H146" s="308"/>
      <c r="I146" s="308"/>
      <c r="J146" s="308"/>
      <c r="K146" s="309"/>
    </row>
    <row r="147" s="1" customFormat="1" ht="45" customHeight="1">
      <c r="B147" s="310"/>
      <c r="C147" s="311" t="s">
        <v>857</v>
      </c>
      <c r="D147" s="311"/>
      <c r="E147" s="311"/>
      <c r="F147" s="311"/>
      <c r="G147" s="311"/>
      <c r="H147" s="311"/>
      <c r="I147" s="311"/>
      <c r="J147" s="311"/>
      <c r="K147" s="312"/>
    </row>
    <row r="148" s="1" customFormat="1" ht="17.25" customHeight="1">
      <c r="B148" s="310"/>
      <c r="C148" s="313" t="s">
        <v>792</v>
      </c>
      <c r="D148" s="313"/>
      <c r="E148" s="313"/>
      <c r="F148" s="313" t="s">
        <v>793</v>
      </c>
      <c r="G148" s="314"/>
      <c r="H148" s="313" t="s">
        <v>54</v>
      </c>
      <c r="I148" s="313" t="s">
        <v>57</v>
      </c>
      <c r="J148" s="313" t="s">
        <v>794</v>
      </c>
      <c r="K148" s="312"/>
    </row>
    <row r="149" s="1" customFormat="1" ht="17.25" customHeight="1">
      <c r="B149" s="310"/>
      <c r="C149" s="315" t="s">
        <v>795</v>
      </c>
      <c r="D149" s="315"/>
      <c r="E149" s="315"/>
      <c r="F149" s="316" t="s">
        <v>796</v>
      </c>
      <c r="G149" s="317"/>
      <c r="H149" s="315"/>
      <c r="I149" s="315"/>
      <c r="J149" s="315" t="s">
        <v>797</v>
      </c>
      <c r="K149" s="312"/>
    </row>
    <row r="150" s="1" customFormat="1" ht="5.25" customHeight="1">
      <c r="B150" s="321"/>
      <c r="C150" s="318"/>
      <c r="D150" s="318"/>
      <c r="E150" s="318"/>
      <c r="F150" s="318"/>
      <c r="G150" s="319"/>
      <c r="H150" s="318"/>
      <c r="I150" s="318"/>
      <c r="J150" s="318"/>
      <c r="K150" s="342"/>
    </row>
    <row r="151" s="1" customFormat="1" ht="15" customHeight="1">
      <c r="B151" s="321"/>
      <c r="C151" s="346" t="s">
        <v>801</v>
      </c>
      <c r="D151" s="298"/>
      <c r="E151" s="298"/>
      <c r="F151" s="347" t="s">
        <v>798</v>
      </c>
      <c r="G151" s="298"/>
      <c r="H151" s="346" t="s">
        <v>838</v>
      </c>
      <c r="I151" s="346" t="s">
        <v>800</v>
      </c>
      <c r="J151" s="346">
        <v>120</v>
      </c>
      <c r="K151" s="342"/>
    </row>
    <row r="152" s="1" customFormat="1" ht="15" customHeight="1">
      <c r="B152" s="321"/>
      <c r="C152" s="346" t="s">
        <v>847</v>
      </c>
      <c r="D152" s="298"/>
      <c r="E152" s="298"/>
      <c r="F152" s="347" t="s">
        <v>798</v>
      </c>
      <c r="G152" s="298"/>
      <c r="H152" s="346" t="s">
        <v>858</v>
      </c>
      <c r="I152" s="346" t="s">
        <v>800</v>
      </c>
      <c r="J152" s="346" t="s">
        <v>849</v>
      </c>
      <c r="K152" s="342"/>
    </row>
    <row r="153" s="1" customFormat="1" ht="15" customHeight="1">
      <c r="B153" s="321"/>
      <c r="C153" s="346" t="s">
        <v>746</v>
      </c>
      <c r="D153" s="298"/>
      <c r="E153" s="298"/>
      <c r="F153" s="347" t="s">
        <v>798</v>
      </c>
      <c r="G153" s="298"/>
      <c r="H153" s="346" t="s">
        <v>859</v>
      </c>
      <c r="I153" s="346" t="s">
        <v>800</v>
      </c>
      <c r="J153" s="346" t="s">
        <v>849</v>
      </c>
      <c r="K153" s="342"/>
    </row>
    <row r="154" s="1" customFormat="1" ht="15" customHeight="1">
      <c r="B154" s="321"/>
      <c r="C154" s="346" t="s">
        <v>803</v>
      </c>
      <c r="D154" s="298"/>
      <c r="E154" s="298"/>
      <c r="F154" s="347" t="s">
        <v>804</v>
      </c>
      <c r="G154" s="298"/>
      <c r="H154" s="346" t="s">
        <v>838</v>
      </c>
      <c r="I154" s="346" t="s">
        <v>800</v>
      </c>
      <c r="J154" s="346">
        <v>50</v>
      </c>
      <c r="K154" s="342"/>
    </row>
    <row r="155" s="1" customFormat="1" ht="15" customHeight="1">
      <c r="B155" s="321"/>
      <c r="C155" s="346" t="s">
        <v>806</v>
      </c>
      <c r="D155" s="298"/>
      <c r="E155" s="298"/>
      <c r="F155" s="347" t="s">
        <v>798</v>
      </c>
      <c r="G155" s="298"/>
      <c r="H155" s="346" t="s">
        <v>838</v>
      </c>
      <c r="I155" s="346" t="s">
        <v>808</v>
      </c>
      <c r="J155" s="346"/>
      <c r="K155" s="342"/>
    </row>
    <row r="156" s="1" customFormat="1" ht="15" customHeight="1">
      <c r="B156" s="321"/>
      <c r="C156" s="346" t="s">
        <v>817</v>
      </c>
      <c r="D156" s="298"/>
      <c r="E156" s="298"/>
      <c r="F156" s="347" t="s">
        <v>804</v>
      </c>
      <c r="G156" s="298"/>
      <c r="H156" s="346" t="s">
        <v>838</v>
      </c>
      <c r="I156" s="346" t="s">
        <v>800</v>
      </c>
      <c r="J156" s="346">
        <v>50</v>
      </c>
      <c r="K156" s="342"/>
    </row>
    <row r="157" s="1" customFormat="1" ht="15" customHeight="1">
      <c r="B157" s="321"/>
      <c r="C157" s="346" t="s">
        <v>825</v>
      </c>
      <c r="D157" s="298"/>
      <c r="E157" s="298"/>
      <c r="F157" s="347" t="s">
        <v>804</v>
      </c>
      <c r="G157" s="298"/>
      <c r="H157" s="346" t="s">
        <v>838</v>
      </c>
      <c r="I157" s="346" t="s">
        <v>800</v>
      </c>
      <c r="J157" s="346">
        <v>50</v>
      </c>
      <c r="K157" s="342"/>
    </row>
    <row r="158" s="1" customFormat="1" ht="15" customHeight="1">
      <c r="B158" s="321"/>
      <c r="C158" s="346" t="s">
        <v>823</v>
      </c>
      <c r="D158" s="298"/>
      <c r="E158" s="298"/>
      <c r="F158" s="347" t="s">
        <v>804</v>
      </c>
      <c r="G158" s="298"/>
      <c r="H158" s="346" t="s">
        <v>838</v>
      </c>
      <c r="I158" s="346" t="s">
        <v>800</v>
      </c>
      <c r="J158" s="346">
        <v>50</v>
      </c>
      <c r="K158" s="342"/>
    </row>
    <row r="159" s="1" customFormat="1" ht="15" customHeight="1">
      <c r="B159" s="321"/>
      <c r="C159" s="346" t="s">
        <v>90</v>
      </c>
      <c r="D159" s="298"/>
      <c r="E159" s="298"/>
      <c r="F159" s="347" t="s">
        <v>798</v>
      </c>
      <c r="G159" s="298"/>
      <c r="H159" s="346" t="s">
        <v>860</v>
      </c>
      <c r="I159" s="346" t="s">
        <v>800</v>
      </c>
      <c r="J159" s="346" t="s">
        <v>861</v>
      </c>
      <c r="K159" s="342"/>
    </row>
    <row r="160" s="1" customFormat="1" ht="15" customHeight="1">
      <c r="B160" s="321"/>
      <c r="C160" s="346" t="s">
        <v>862</v>
      </c>
      <c r="D160" s="298"/>
      <c r="E160" s="298"/>
      <c r="F160" s="347" t="s">
        <v>798</v>
      </c>
      <c r="G160" s="298"/>
      <c r="H160" s="346" t="s">
        <v>863</v>
      </c>
      <c r="I160" s="346" t="s">
        <v>833</v>
      </c>
      <c r="J160" s="346"/>
      <c r="K160" s="342"/>
    </row>
    <row r="161" s="1" customFormat="1" ht="15" customHeight="1">
      <c r="B161" s="348"/>
      <c r="C161" s="330"/>
      <c r="D161" s="330"/>
      <c r="E161" s="330"/>
      <c r="F161" s="330"/>
      <c r="G161" s="330"/>
      <c r="H161" s="330"/>
      <c r="I161" s="330"/>
      <c r="J161" s="330"/>
      <c r="K161" s="349"/>
    </row>
    <row r="162" s="1" customFormat="1" ht="18.75" customHeight="1">
      <c r="B162" s="295"/>
      <c r="C162" s="298"/>
      <c r="D162" s="298"/>
      <c r="E162" s="298"/>
      <c r="F162" s="320"/>
      <c r="G162" s="298"/>
      <c r="H162" s="298"/>
      <c r="I162" s="298"/>
      <c r="J162" s="298"/>
      <c r="K162" s="295"/>
    </row>
    <row r="163" s="1" customFormat="1" ht="18.75" customHeight="1">
      <c r="B163" s="306"/>
      <c r="C163" s="306"/>
      <c r="D163" s="306"/>
      <c r="E163" s="306"/>
      <c r="F163" s="306"/>
      <c r="G163" s="306"/>
      <c r="H163" s="306"/>
      <c r="I163" s="306"/>
      <c r="J163" s="306"/>
      <c r="K163" s="306"/>
    </row>
    <row r="164" s="1" customFormat="1" ht="7.5" customHeight="1">
      <c r="B164" s="285"/>
      <c r="C164" s="286"/>
      <c r="D164" s="286"/>
      <c r="E164" s="286"/>
      <c r="F164" s="286"/>
      <c r="G164" s="286"/>
      <c r="H164" s="286"/>
      <c r="I164" s="286"/>
      <c r="J164" s="286"/>
      <c r="K164" s="287"/>
    </row>
    <row r="165" s="1" customFormat="1" ht="45" customHeight="1">
      <c r="B165" s="288"/>
      <c r="C165" s="289" t="s">
        <v>864</v>
      </c>
      <c r="D165" s="289"/>
      <c r="E165" s="289"/>
      <c r="F165" s="289"/>
      <c r="G165" s="289"/>
      <c r="H165" s="289"/>
      <c r="I165" s="289"/>
      <c r="J165" s="289"/>
      <c r="K165" s="290"/>
    </row>
    <row r="166" s="1" customFormat="1" ht="17.25" customHeight="1">
      <c r="B166" s="288"/>
      <c r="C166" s="313" t="s">
        <v>792</v>
      </c>
      <c r="D166" s="313"/>
      <c r="E166" s="313"/>
      <c r="F166" s="313" t="s">
        <v>793</v>
      </c>
      <c r="G166" s="350"/>
      <c r="H166" s="351" t="s">
        <v>54</v>
      </c>
      <c r="I166" s="351" t="s">
        <v>57</v>
      </c>
      <c r="J166" s="313" t="s">
        <v>794</v>
      </c>
      <c r="K166" s="290"/>
    </row>
    <row r="167" s="1" customFormat="1" ht="17.25" customHeight="1">
      <c r="B167" s="291"/>
      <c r="C167" s="315" t="s">
        <v>795</v>
      </c>
      <c r="D167" s="315"/>
      <c r="E167" s="315"/>
      <c r="F167" s="316" t="s">
        <v>796</v>
      </c>
      <c r="G167" s="352"/>
      <c r="H167" s="353"/>
      <c r="I167" s="353"/>
      <c r="J167" s="315" t="s">
        <v>797</v>
      </c>
      <c r="K167" s="293"/>
    </row>
    <row r="168" s="1" customFormat="1" ht="5.25" customHeight="1">
      <c r="B168" s="321"/>
      <c r="C168" s="318"/>
      <c r="D168" s="318"/>
      <c r="E168" s="318"/>
      <c r="F168" s="318"/>
      <c r="G168" s="319"/>
      <c r="H168" s="318"/>
      <c r="I168" s="318"/>
      <c r="J168" s="318"/>
      <c r="K168" s="342"/>
    </row>
    <row r="169" s="1" customFormat="1" ht="15" customHeight="1">
      <c r="B169" s="321"/>
      <c r="C169" s="298" t="s">
        <v>801</v>
      </c>
      <c r="D169" s="298"/>
      <c r="E169" s="298"/>
      <c r="F169" s="320" t="s">
        <v>798</v>
      </c>
      <c r="G169" s="298"/>
      <c r="H169" s="298" t="s">
        <v>838</v>
      </c>
      <c r="I169" s="298" t="s">
        <v>800</v>
      </c>
      <c r="J169" s="298">
        <v>120</v>
      </c>
      <c r="K169" s="342"/>
    </row>
    <row r="170" s="1" customFormat="1" ht="15" customHeight="1">
      <c r="B170" s="321"/>
      <c r="C170" s="298" t="s">
        <v>847</v>
      </c>
      <c r="D170" s="298"/>
      <c r="E170" s="298"/>
      <c r="F170" s="320" t="s">
        <v>798</v>
      </c>
      <c r="G170" s="298"/>
      <c r="H170" s="298" t="s">
        <v>848</v>
      </c>
      <c r="I170" s="298" t="s">
        <v>800</v>
      </c>
      <c r="J170" s="298" t="s">
        <v>849</v>
      </c>
      <c r="K170" s="342"/>
    </row>
    <row r="171" s="1" customFormat="1" ht="15" customHeight="1">
      <c r="B171" s="321"/>
      <c r="C171" s="298" t="s">
        <v>746</v>
      </c>
      <c r="D171" s="298"/>
      <c r="E171" s="298"/>
      <c r="F171" s="320" t="s">
        <v>798</v>
      </c>
      <c r="G171" s="298"/>
      <c r="H171" s="298" t="s">
        <v>865</v>
      </c>
      <c r="I171" s="298" t="s">
        <v>800</v>
      </c>
      <c r="J171" s="298" t="s">
        <v>849</v>
      </c>
      <c r="K171" s="342"/>
    </row>
    <row r="172" s="1" customFormat="1" ht="15" customHeight="1">
      <c r="B172" s="321"/>
      <c r="C172" s="298" t="s">
        <v>803</v>
      </c>
      <c r="D172" s="298"/>
      <c r="E172" s="298"/>
      <c r="F172" s="320" t="s">
        <v>804</v>
      </c>
      <c r="G172" s="298"/>
      <c r="H172" s="298" t="s">
        <v>865</v>
      </c>
      <c r="I172" s="298" t="s">
        <v>800</v>
      </c>
      <c r="J172" s="298">
        <v>50</v>
      </c>
      <c r="K172" s="342"/>
    </row>
    <row r="173" s="1" customFormat="1" ht="15" customHeight="1">
      <c r="B173" s="321"/>
      <c r="C173" s="298" t="s">
        <v>806</v>
      </c>
      <c r="D173" s="298"/>
      <c r="E173" s="298"/>
      <c r="F173" s="320" t="s">
        <v>798</v>
      </c>
      <c r="G173" s="298"/>
      <c r="H173" s="298" t="s">
        <v>865</v>
      </c>
      <c r="I173" s="298" t="s">
        <v>808</v>
      </c>
      <c r="J173" s="298"/>
      <c r="K173" s="342"/>
    </row>
    <row r="174" s="1" customFormat="1" ht="15" customHeight="1">
      <c r="B174" s="321"/>
      <c r="C174" s="298" t="s">
        <v>817</v>
      </c>
      <c r="D174" s="298"/>
      <c r="E174" s="298"/>
      <c r="F174" s="320" t="s">
        <v>804</v>
      </c>
      <c r="G174" s="298"/>
      <c r="H174" s="298" t="s">
        <v>865</v>
      </c>
      <c r="I174" s="298" t="s">
        <v>800</v>
      </c>
      <c r="J174" s="298">
        <v>50</v>
      </c>
      <c r="K174" s="342"/>
    </row>
    <row r="175" s="1" customFormat="1" ht="15" customHeight="1">
      <c r="B175" s="321"/>
      <c r="C175" s="298" t="s">
        <v>825</v>
      </c>
      <c r="D175" s="298"/>
      <c r="E175" s="298"/>
      <c r="F175" s="320" t="s">
        <v>804</v>
      </c>
      <c r="G175" s="298"/>
      <c r="H175" s="298" t="s">
        <v>865</v>
      </c>
      <c r="I175" s="298" t="s">
        <v>800</v>
      </c>
      <c r="J175" s="298">
        <v>50</v>
      </c>
      <c r="K175" s="342"/>
    </row>
    <row r="176" s="1" customFormat="1" ht="15" customHeight="1">
      <c r="B176" s="321"/>
      <c r="C176" s="298" t="s">
        <v>823</v>
      </c>
      <c r="D176" s="298"/>
      <c r="E176" s="298"/>
      <c r="F176" s="320" t="s">
        <v>804</v>
      </c>
      <c r="G176" s="298"/>
      <c r="H176" s="298" t="s">
        <v>865</v>
      </c>
      <c r="I176" s="298" t="s">
        <v>800</v>
      </c>
      <c r="J176" s="298">
        <v>50</v>
      </c>
      <c r="K176" s="342"/>
    </row>
    <row r="177" s="1" customFormat="1" ht="15" customHeight="1">
      <c r="B177" s="321"/>
      <c r="C177" s="298" t="s">
        <v>99</v>
      </c>
      <c r="D177" s="298"/>
      <c r="E177" s="298"/>
      <c r="F177" s="320" t="s">
        <v>798</v>
      </c>
      <c r="G177" s="298"/>
      <c r="H177" s="298" t="s">
        <v>866</v>
      </c>
      <c r="I177" s="298" t="s">
        <v>867</v>
      </c>
      <c r="J177" s="298"/>
      <c r="K177" s="342"/>
    </row>
    <row r="178" s="1" customFormat="1" ht="15" customHeight="1">
      <c r="B178" s="321"/>
      <c r="C178" s="298" t="s">
        <v>57</v>
      </c>
      <c r="D178" s="298"/>
      <c r="E178" s="298"/>
      <c r="F178" s="320" t="s">
        <v>798</v>
      </c>
      <c r="G178" s="298"/>
      <c r="H178" s="298" t="s">
        <v>868</v>
      </c>
      <c r="I178" s="298" t="s">
        <v>869</v>
      </c>
      <c r="J178" s="298">
        <v>1</v>
      </c>
      <c r="K178" s="342"/>
    </row>
    <row r="179" s="1" customFormat="1" ht="15" customHeight="1">
      <c r="B179" s="321"/>
      <c r="C179" s="298" t="s">
        <v>53</v>
      </c>
      <c r="D179" s="298"/>
      <c r="E179" s="298"/>
      <c r="F179" s="320" t="s">
        <v>798</v>
      </c>
      <c r="G179" s="298"/>
      <c r="H179" s="298" t="s">
        <v>870</v>
      </c>
      <c r="I179" s="298" t="s">
        <v>800</v>
      </c>
      <c r="J179" s="298">
        <v>20</v>
      </c>
      <c r="K179" s="342"/>
    </row>
    <row r="180" s="1" customFormat="1" ht="15" customHeight="1">
      <c r="B180" s="321"/>
      <c r="C180" s="298" t="s">
        <v>54</v>
      </c>
      <c r="D180" s="298"/>
      <c r="E180" s="298"/>
      <c r="F180" s="320" t="s">
        <v>798</v>
      </c>
      <c r="G180" s="298"/>
      <c r="H180" s="298" t="s">
        <v>871</v>
      </c>
      <c r="I180" s="298" t="s">
        <v>800</v>
      </c>
      <c r="J180" s="298">
        <v>255</v>
      </c>
      <c r="K180" s="342"/>
    </row>
    <row r="181" s="1" customFormat="1" ht="15" customHeight="1">
      <c r="B181" s="321"/>
      <c r="C181" s="298" t="s">
        <v>100</v>
      </c>
      <c r="D181" s="298"/>
      <c r="E181" s="298"/>
      <c r="F181" s="320" t="s">
        <v>798</v>
      </c>
      <c r="G181" s="298"/>
      <c r="H181" s="298" t="s">
        <v>762</v>
      </c>
      <c r="I181" s="298" t="s">
        <v>800</v>
      </c>
      <c r="J181" s="298">
        <v>10</v>
      </c>
      <c r="K181" s="342"/>
    </row>
    <row r="182" s="1" customFormat="1" ht="15" customHeight="1">
      <c r="B182" s="321"/>
      <c r="C182" s="298" t="s">
        <v>101</v>
      </c>
      <c r="D182" s="298"/>
      <c r="E182" s="298"/>
      <c r="F182" s="320" t="s">
        <v>798</v>
      </c>
      <c r="G182" s="298"/>
      <c r="H182" s="298" t="s">
        <v>872</v>
      </c>
      <c r="I182" s="298" t="s">
        <v>833</v>
      </c>
      <c r="J182" s="298"/>
      <c r="K182" s="342"/>
    </row>
    <row r="183" s="1" customFormat="1" ht="15" customHeight="1">
      <c r="B183" s="321"/>
      <c r="C183" s="298" t="s">
        <v>873</v>
      </c>
      <c r="D183" s="298"/>
      <c r="E183" s="298"/>
      <c r="F183" s="320" t="s">
        <v>798</v>
      </c>
      <c r="G183" s="298"/>
      <c r="H183" s="298" t="s">
        <v>874</v>
      </c>
      <c r="I183" s="298" t="s">
        <v>833</v>
      </c>
      <c r="J183" s="298"/>
      <c r="K183" s="342"/>
    </row>
    <row r="184" s="1" customFormat="1" ht="15" customHeight="1">
      <c r="B184" s="321"/>
      <c r="C184" s="298" t="s">
        <v>862</v>
      </c>
      <c r="D184" s="298"/>
      <c r="E184" s="298"/>
      <c r="F184" s="320" t="s">
        <v>798</v>
      </c>
      <c r="G184" s="298"/>
      <c r="H184" s="298" t="s">
        <v>875</v>
      </c>
      <c r="I184" s="298" t="s">
        <v>833</v>
      </c>
      <c r="J184" s="298"/>
      <c r="K184" s="342"/>
    </row>
    <row r="185" s="1" customFormat="1" ht="15" customHeight="1">
      <c r="B185" s="321"/>
      <c r="C185" s="298" t="s">
        <v>103</v>
      </c>
      <c r="D185" s="298"/>
      <c r="E185" s="298"/>
      <c r="F185" s="320" t="s">
        <v>804</v>
      </c>
      <c r="G185" s="298"/>
      <c r="H185" s="298" t="s">
        <v>876</v>
      </c>
      <c r="I185" s="298" t="s">
        <v>800</v>
      </c>
      <c r="J185" s="298">
        <v>50</v>
      </c>
      <c r="K185" s="342"/>
    </row>
    <row r="186" s="1" customFormat="1" ht="15" customHeight="1">
      <c r="B186" s="321"/>
      <c r="C186" s="298" t="s">
        <v>877</v>
      </c>
      <c r="D186" s="298"/>
      <c r="E186" s="298"/>
      <c r="F186" s="320" t="s">
        <v>804</v>
      </c>
      <c r="G186" s="298"/>
      <c r="H186" s="298" t="s">
        <v>878</v>
      </c>
      <c r="I186" s="298" t="s">
        <v>879</v>
      </c>
      <c r="J186" s="298"/>
      <c r="K186" s="342"/>
    </row>
    <row r="187" s="1" customFormat="1" ht="15" customHeight="1">
      <c r="B187" s="321"/>
      <c r="C187" s="298" t="s">
        <v>880</v>
      </c>
      <c r="D187" s="298"/>
      <c r="E187" s="298"/>
      <c r="F187" s="320" t="s">
        <v>804</v>
      </c>
      <c r="G187" s="298"/>
      <c r="H187" s="298" t="s">
        <v>881</v>
      </c>
      <c r="I187" s="298" t="s">
        <v>879</v>
      </c>
      <c r="J187" s="298"/>
      <c r="K187" s="342"/>
    </row>
    <row r="188" s="1" customFormat="1" ht="15" customHeight="1">
      <c r="B188" s="321"/>
      <c r="C188" s="298" t="s">
        <v>882</v>
      </c>
      <c r="D188" s="298"/>
      <c r="E188" s="298"/>
      <c r="F188" s="320" t="s">
        <v>804</v>
      </c>
      <c r="G188" s="298"/>
      <c r="H188" s="298" t="s">
        <v>883</v>
      </c>
      <c r="I188" s="298" t="s">
        <v>879</v>
      </c>
      <c r="J188" s="298"/>
      <c r="K188" s="342"/>
    </row>
    <row r="189" s="1" customFormat="1" ht="15" customHeight="1">
      <c r="B189" s="321"/>
      <c r="C189" s="354" t="s">
        <v>884</v>
      </c>
      <c r="D189" s="298"/>
      <c r="E189" s="298"/>
      <c r="F189" s="320" t="s">
        <v>804</v>
      </c>
      <c r="G189" s="298"/>
      <c r="H189" s="298" t="s">
        <v>885</v>
      </c>
      <c r="I189" s="298" t="s">
        <v>886</v>
      </c>
      <c r="J189" s="355" t="s">
        <v>887</v>
      </c>
      <c r="K189" s="342"/>
    </row>
    <row r="190" s="1" customFormat="1" ht="15" customHeight="1">
      <c r="B190" s="321"/>
      <c r="C190" s="305" t="s">
        <v>42</v>
      </c>
      <c r="D190" s="298"/>
      <c r="E190" s="298"/>
      <c r="F190" s="320" t="s">
        <v>798</v>
      </c>
      <c r="G190" s="298"/>
      <c r="H190" s="295" t="s">
        <v>888</v>
      </c>
      <c r="I190" s="298" t="s">
        <v>889</v>
      </c>
      <c r="J190" s="298"/>
      <c r="K190" s="342"/>
    </row>
    <row r="191" s="1" customFormat="1" ht="15" customHeight="1">
      <c r="B191" s="321"/>
      <c r="C191" s="305" t="s">
        <v>890</v>
      </c>
      <c r="D191" s="298"/>
      <c r="E191" s="298"/>
      <c r="F191" s="320" t="s">
        <v>798</v>
      </c>
      <c r="G191" s="298"/>
      <c r="H191" s="298" t="s">
        <v>891</v>
      </c>
      <c r="I191" s="298" t="s">
        <v>833</v>
      </c>
      <c r="J191" s="298"/>
      <c r="K191" s="342"/>
    </row>
    <row r="192" s="1" customFormat="1" ht="15" customHeight="1">
      <c r="B192" s="321"/>
      <c r="C192" s="305" t="s">
        <v>892</v>
      </c>
      <c r="D192" s="298"/>
      <c r="E192" s="298"/>
      <c r="F192" s="320" t="s">
        <v>798</v>
      </c>
      <c r="G192" s="298"/>
      <c r="H192" s="298" t="s">
        <v>893</v>
      </c>
      <c r="I192" s="298" t="s">
        <v>833</v>
      </c>
      <c r="J192" s="298"/>
      <c r="K192" s="342"/>
    </row>
    <row r="193" s="1" customFormat="1" ht="15" customHeight="1">
      <c r="B193" s="321"/>
      <c r="C193" s="305" t="s">
        <v>894</v>
      </c>
      <c r="D193" s="298"/>
      <c r="E193" s="298"/>
      <c r="F193" s="320" t="s">
        <v>804</v>
      </c>
      <c r="G193" s="298"/>
      <c r="H193" s="298" t="s">
        <v>895</v>
      </c>
      <c r="I193" s="298" t="s">
        <v>833</v>
      </c>
      <c r="J193" s="298"/>
      <c r="K193" s="342"/>
    </row>
    <row r="194" s="1" customFormat="1" ht="15" customHeight="1">
      <c r="B194" s="348"/>
      <c r="C194" s="356"/>
      <c r="D194" s="330"/>
      <c r="E194" s="330"/>
      <c r="F194" s="330"/>
      <c r="G194" s="330"/>
      <c r="H194" s="330"/>
      <c r="I194" s="330"/>
      <c r="J194" s="330"/>
      <c r="K194" s="349"/>
    </row>
    <row r="195" s="1" customFormat="1" ht="18.75" customHeight="1">
      <c r="B195" s="295"/>
      <c r="C195" s="298"/>
      <c r="D195" s="298"/>
      <c r="E195" s="298"/>
      <c r="F195" s="320"/>
      <c r="G195" s="298"/>
      <c r="H195" s="298"/>
      <c r="I195" s="298"/>
      <c r="J195" s="298"/>
      <c r="K195" s="295"/>
    </row>
    <row r="196" s="1" customFormat="1" ht="18.75" customHeight="1">
      <c r="B196" s="295"/>
      <c r="C196" s="298"/>
      <c r="D196" s="298"/>
      <c r="E196" s="298"/>
      <c r="F196" s="320"/>
      <c r="G196" s="298"/>
      <c r="H196" s="298"/>
      <c r="I196" s="298"/>
      <c r="J196" s="298"/>
      <c r="K196" s="295"/>
    </row>
    <row r="197" s="1" customFormat="1" ht="18.75" customHeight="1">
      <c r="B197" s="306"/>
      <c r="C197" s="306"/>
      <c r="D197" s="306"/>
      <c r="E197" s="306"/>
      <c r="F197" s="306"/>
      <c r="G197" s="306"/>
      <c r="H197" s="306"/>
      <c r="I197" s="306"/>
      <c r="J197" s="306"/>
      <c r="K197" s="306"/>
    </row>
    <row r="198" s="1" customFormat="1" ht="13.5">
      <c r="B198" s="285"/>
      <c r="C198" s="286"/>
      <c r="D198" s="286"/>
      <c r="E198" s="286"/>
      <c r="F198" s="286"/>
      <c r="G198" s="286"/>
      <c r="H198" s="286"/>
      <c r="I198" s="286"/>
      <c r="J198" s="286"/>
      <c r="K198" s="287"/>
    </row>
    <row r="199" s="1" customFormat="1" ht="21">
      <c r="B199" s="288"/>
      <c r="C199" s="289" t="s">
        <v>896</v>
      </c>
      <c r="D199" s="289"/>
      <c r="E199" s="289"/>
      <c r="F199" s="289"/>
      <c r="G199" s="289"/>
      <c r="H199" s="289"/>
      <c r="I199" s="289"/>
      <c r="J199" s="289"/>
      <c r="K199" s="290"/>
    </row>
    <row r="200" s="1" customFormat="1" ht="25.5" customHeight="1">
      <c r="B200" s="288"/>
      <c r="C200" s="357" t="s">
        <v>897</v>
      </c>
      <c r="D200" s="357"/>
      <c r="E200" s="357"/>
      <c r="F200" s="357" t="s">
        <v>898</v>
      </c>
      <c r="G200" s="358"/>
      <c r="H200" s="357" t="s">
        <v>899</v>
      </c>
      <c r="I200" s="357"/>
      <c r="J200" s="357"/>
      <c r="K200" s="290"/>
    </row>
    <row r="201" s="1" customFormat="1" ht="5.25" customHeight="1">
      <c r="B201" s="321"/>
      <c r="C201" s="318"/>
      <c r="D201" s="318"/>
      <c r="E201" s="318"/>
      <c r="F201" s="318"/>
      <c r="G201" s="298"/>
      <c r="H201" s="318"/>
      <c r="I201" s="318"/>
      <c r="J201" s="318"/>
      <c r="K201" s="342"/>
    </row>
    <row r="202" s="1" customFormat="1" ht="15" customHeight="1">
      <c r="B202" s="321"/>
      <c r="C202" s="298" t="s">
        <v>889</v>
      </c>
      <c r="D202" s="298"/>
      <c r="E202" s="298"/>
      <c r="F202" s="320" t="s">
        <v>43</v>
      </c>
      <c r="G202" s="298"/>
      <c r="H202" s="298" t="s">
        <v>900</v>
      </c>
      <c r="I202" s="298"/>
      <c r="J202" s="298"/>
      <c r="K202" s="342"/>
    </row>
    <row r="203" s="1" customFormat="1" ht="15" customHeight="1">
      <c r="B203" s="321"/>
      <c r="C203" s="327"/>
      <c r="D203" s="298"/>
      <c r="E203" s="298"/>
      <c r="F203" s="320" t="s">
        <v>44</v>
      </c>
      <c r="G203" s="298"/>
      <c r="H203" s="298" t="s">
        <v>901</v>
      </c>
      <c r="I203" s="298"/>
      <c r="J203" s="298"/>
      <c r="K203" s="342"/>
    </row>
    <row r="204" s="1" customFormat="1" ht="15" customHeight="1">
      <c r="B204" s="321"/>
      <c r="C204" s="327"/>
      <c r="D204" s="298"/>
      <c r="E204" s="298"/>
      <c r="F204" s="320" t="s">
        <v>47</v>
      </c>
      <c r="G204" s="298"/>
      <c r="H204" s="298" t="s">
        <v>902</v>
      </c>
      <c r="I204" s="298"/>
      <c r="J204" s="298"/>
      <c r="K204" s="342"/>
    </row>
    <row r="205" s="1" customFormat="1" ht="15" customHeight="1">
      <c r="B205" s="321"/>
      <c r="C205" s="298"/>
      <c r="D205" s="298"/>
      <c r="E205" s="298"/>
      <c r="F205" s="320" t="s">
        <v>45</v>
      </c>
      <c r="G205" s="298"/>
      <c r="H205" s="298" t="s">
        <v>903</v>
      </c>
      <c r="I205" s="298"/>
      <c r="J205" s="298"/>
      <c r="K205" s="342"/>
    </row>
    <row r="206" s="1" customFormat="1" ht="15" customHeight="1">
      <c r="B206" s="321"/>
      <c r="C206" s="298"/>
      <c r="D206" s="298"/>
      <c r="E206" s="298"/>
      <c r="F206" s="320" t="s">
        <v>46</v>
      </c>
      <c r="G206" s="298"/>
      <c r="H206" s="298" t="s">
        <v>904</v>
      </c>
      <c r="I206" s="298"/>
      <c r="J206" s="298"/>
      <c r="K206" s="342"/>
    </row>
    <row r="207" s="1" customFormat="1" ht="15" customHeight="1">
      <c r="B207" s="321"/>
      <c r="C207" s="298"/>
      <c r="D207" s="298"/>
      <c r="E207" s="298"/>
      <c r="F207" s="320"/>
      <c r="G207" s="298"/>
      <c r="H207" s="298"/>
      <c r="I207" s="298"/>
      <c r="J207" s="298"/>
      <c r="K207" s="342"/>
    </row>
    <row r="208" s="1" customFormat="1" ht="15" customHeight="1">
      <c r="B208" s="321"/>
      <c r="C208" s="298" t="s">
        <v>845</v>
      </c>
      <c r="D208" s="298"/>
      <c r="E208" s="298"/>
      <c r="F208" s="320" t="s">
        <v>79</v>
      </c>
      <c r="G208" s="298"/>
      <c r="H208" s="298" t="s">
        <v>905</v>
      </c>
      <c r="I208" s="298"/>
      <c r="J208" s="298"/>
      <c r="K208" s="342"/>
    </row>
    <row r="209" s="1" customFormat="1" ht="15" customHeight="1">
      <c r="B209" s="321"/>
      <c r="C209" s="327"/>
      <c r="D209" s="298"/>
      <c r="E209" s="298"/>
      <c r="F209" s="320" t="s">
        <v>741</v>
      </c>
      <c r="G209" s="298"/>
      <c r="H209" s="298" t="s">
        <v>742</v>
      </c>
      <c r="I209" s="298"/>
      <c r="J209" s="298"/>
      <c r="K209" s="342"/>
    </row>
    <row r="210" s="1" customFormat="1" ht="15" customHeight="1">
      <c r="B210" s="321"/>
      <c r="C210" s="298"/>
      <c r="D210" s="298"/>
      <c r="E210" s="298"/>
      <c r="F210" s="320" t="s">
        <v>739</v>
      </c>
      <c r="G210" s="298"/>
      <c r="H210" s="298" t="s">
        <v>906</v>
      </c>
      <c r="I210" s="298"/>
      <c r="J210" s="298"/>
      <c r="K210" s="342"/>
    </row>
    <row r="211" s="1" customFormat="1" ht="15" customHeight="1">
      <c r="B211" s="359"/>
      <c r="C211" s="327"/>
      <c r="D211" s="327"/>
      <c r="E211" s="327"/>
      <c r="F211" s="320" t="s">
        <v>743</v>
      </c>
      <c r="G211" s="305"/>
      <c r="H211" s="346" t="s">
        <v>78</v>
      </c>
      <c r="I211" s="346"/>
      <c r="J211" s="346"/>
      <c r="K211" s="360"/>
    </row>
    <row r="212" s="1" customFormat="1" ht="15" customHeight="1">
      <c r="B212" s="359"/>
      <c r="C212" s="327"/>
      <c r="D212" s="327"/>
      <c r="E212" s="327"/>
      <c r="F212" s="320" t="s">
        <v>744</v>
      </c>
      <c r="G212" s="305"/>
      <c r="H212" s="346" t="s">
        <v>907</v>
      </c>
      <c r="I212" s="346"/>
      <c r="J212" s="346"/>
      <c r="K212" s="360"/>
    </row>
    <row r="213" s="1" customFormat="1" ht="15" customHeight="1">
      <c r="B213" s="359"/>
      <c r="C213" s="327"/>
      <c r="D213" s="327"/>
      <c r="E213" s="327"/>
      <c r="F213" s="361"/>
      <c r="G213" s="305"/>
      <c r="H213" s="362"/>
      <c r="I213" s="362"/>
      <c r="J213" s="362"/>
      <c r="K213" s="360"/>
    </row>
    <row r="214" s="1" customFormat="1" ht="15" customHeight="1">
      <c r="B214" s="359"/>
      <c r="C214" s="298" t="s">
        <v>869</v>
      </c>
      <c r="D214" s="327"/>
      <c r="E214" s="327"/>
      <c r="F214" s="320">
        <v>1</v>
      </c>
      <c r="G214" s="305"/>
      <c r="H214" s="346" t="s">
        <v>908</v>
      </c>
      <c r="I214" s="346"/>
      <c r="J214" s="346"/>
      <c r="K214" s="360"/>
    </row>
    <row r="215" s="1" customFormat="1" ht="15" customHeight="1">
      <c r="B215" s="359"/>
      <c r="C215" s="327"/>
      <c r="D215" s="327"/>
      <c r="E215" s="327"/>
      <c r="F215" s="320">
        <v>2</v>
      </c>
      <c r="G215" s="305"/>
      <c r="H215" s="346" t="s">
        <v>909</v>
      </c>
      <c r="I215" s="346"/>
      <c r="J215" s="346"/>
      <c r="K215" s="360"/>
    </row>
    <row r="216" s="1" customFormat="1" ht="15" customHeight="1">
      <c r="B216" s="359"/>
      <c r="C216" s="327"/>
      <c r="D216" s="327"/>
      <c r="E216" s="327"/>
      <c r="F216" s="320">
        <v>3</v>
      </c>
      <c r="G216" s="305"/>
      <c r="H216" s="346" t="s">
        <v>910</v>
      </c>
      <c r="I216" s="346"/>
      <c r="J216" s="346"/>
      <c r="K216" s="360"/>
    </row>
    <row r="217" s="1" customFormat="1" ht="15" customHeight="1">
      <c r="B217" s="359"/>
      <c r="C217" s="327"/>
      <c r="D217" s="327"/>
      <c r="E217" s="327"/>
      <c r="F217" s="320">
        <v>4</v>
      </c>
      <c r="G217" s="305"/>
      <c r="H217" s="346" t="s">
        <v>911</v>
      </c>
      <c r="I217" s="346"/>
      <c r="J217" s="346"/>
      <c r="K217" s="360"/>
    </row>
    <row r="218" s="1" customFormat="1" ht="12.75" customHeight="1">
      <c r="B218" s="363"/>
      <c r="C218" s="364"/>
      <c r="D218" s="364"/>
      <c r="E218" s="364"/>
      <c r="F218" s="364"/>
      <c r="G218" s="364"/>
      <c r="H218" s="364"/>
      <c r="I218" s="364"/>
      <c r="J218" s="364"/>
      <c r="K218" s="36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Rousek</dc:creator>
  <cp:lastModifiedBy>Martin Rousek</cp:lastModifiedBy>
  <dcterms:created xsi:type="dcterms:W3CDTF">2021-04-22T07:45:31Z</dcterms:created>
  <dcterms:modified xsi:type="dcterms:W3CDTF">2021-04-22T07:45:34Z</dcterms:modified>
</cp:coreProperties>
</file>