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firstSheet="1" activeTab="1"/>
  </bookViews>
  <sheets>
    <sheet name="Pokyny pro vyplnění" sheetId="1" state="hidden" r:id="rId1"/>
    <sheet name="Stavba" sheetId="2" r:id="rId2"/>
    <sheet name="VzorPolozky" sheetId="3" state="hidden" r:id="rId3"/>
    <sheet name="01 2 Pol" sheetId="4" r:id="rId4"/>
  </sheets>
  <externalReferences>
    <externalReference r:id="rId7"/>
  </externalReferences>
  <definedNames>
    <definedName name="_xlnm.Print_Area" localSheetId="3">'01 2 Pol'!$A$1:$X$106</definedName>
    <definedName name="_xlnm.Print_Area" localSheetId="1">'Stavba'!$A$1:$J$62</definedName>
    <definedName name="CenaCelkem">'Stavba'!$G$29</definedName>
    <definedName name="CenaCelkemBezDPH">'Stavba'!$G$28</definedName>
    <definedName name="cisloobjektu">'Stavba'!$D$3</definedName>
    <definedName name="CisloRozpoctu">'[1]Krycí list'!$C$2</definedName>
    <definedName name="cislostavby">'[1]Krycí list'!$A$7</definedName>
    <definedName name="CisloStavebnihoRozpoctu">'Stavba'!$D$4</definedName>
    <definedName name="dadresa">'Stavba'!$D$12:$G$12</definedName>
    <definedName name="dmisto">'Stavba'!$E$13:$G$13</definedName>
    <definedName name="DPHSni">'Stavba'!$G$24</definedName>
    <definedName name="DPHZakl">'Stavba'!$G$26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>'[1]Krycí list'!$C$7</definedName>
    <definedName name="NazevStavebnihoRozpoctu">'Stavba'!$E$4</definedName>
    <definedName name="oadresa">'Stavba'!$D$6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akladDPHSni">'Stavba'!$G$23</definedName>
    <definedName name="ZakladDPHZakl">'Stavba'!$G$25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  <definedName name="CelkemDPHVypocet" localSheetId="1">'Stavba'!$H$42</definedName>
    <definedName name="CenaCelkemVypocet" localSheetId="1">'Stavba'!$I$42</definedName>
    <definedName name="CisloStavby" localSheetId="1">'Stavba'!$D$2</definedName>
    <definedName name="DIČ" localSheetId="1">'Stavba'!$I$12</definedName>
    <definedName name="dpsc" localSheetId="1">'Stavba'!$D$13</definedName>
    <definedName name="IČO" localSheetId="1">'Stavba'!$I$11</definedName>
    <definedName name="NazevStavby" localSheetId="1">'Stavba'!$E$2</definedName>
    <definedName name="Objednatel" localSheetId="1">'Stavba'!$D$5</definedName>
    <definedName name="Objekt" localSheetId="1">'Stavba'!$B$38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SazbaDPH1" localSheetId="1">'Stavba'!$E$23</definedName>
    <definedName name="SazbaDPH2" localSheetId="1">'Stavba'!$E$25</definedName>
    <definedName name="ZakladDPHSniVypocet" localSheetId="1">'Stavba'!$F$42</definedName>
    <definedName name="ZakladDPHZaklVypocet" localSheetId="1">'Stavba'!$G$42</definedName>
    <definedName name="Z_B7E7C763_C459_487D_8ABA_5CFDDFBD5A84_.wvu.Cols" localSheetId="1">'Stavba'!$A:$A</definedName>
    <definedName name="Z_B7E7C763_C459_487D_8ABA_5CFDDFBD5A84_.wvu.PrintArea" localSheetId="1">'Stavba'!$B$1:$J$36</definedName>
    <definedName name="_xlnm.Print_Titles" localSheetId="3">'01 2 Pol'!$1:$7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E13" authorId="0">
      <text>
        <r>
          <rPr>
            <sz val="9"/>
            <color rgb="FF000000"/>
            <rFont val="Tahoma"/>
            <family val="2"/>
          </rPr>
          <t>Místo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<sst xmlns="http://schemas.openxmlformats.org/spreadsheetml/2006/main" count="541" uniqueCount="232">
  <si>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</si>
  <si>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</si>
  <si>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</si>
  <si>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 stavby</t>
  </si>
  <si>
    <t>Stavba:</t>
  </si>
  <si>
    <t>012/2020</t>
  </si>
  <si>
    <t>Stavební úpravy provozního objektu v areálu TS Varnsdorf</t>
  </si>
  <si>
    <t>Objekt:</t>
  </si>
  <si>
    <t>01</t>
  </si>
  <si>
    <t>Stavební práce provozního objektu v areálu TS Varnsdorf</t>
  </si>
  <si>
    <t>Rozpočet:</t>
  </si>
  <si>
    <t>2</t>
  </si>
  <si>
    <t xml:space="preserve">Stavební práce chybějící v základním rozpočtu </t>
  </si>
  <si>
    <t>Objednatel:</t>
  </si>
  <si>
    <t>Město Varnsdorf</t>
  </si>
  <si>
    <t>IČO:</t>
  </si>
  <si>
    <t>nám. E. Beneše 470</t>
  </si>
  <si>
    <t>DIČ:</t>
  </si>
  <si>
    <t>407 47 Varnsdorf</t>
  </si>
  <si>
    <t>Projektant:</t>
  </si>
  <si>
    <t>Zhotovitel:</t>
  </si>
  <si>
    <t>Vypracoval:</t>
  </si>
  <si>
    <t>Ing. Jiří Drahota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</si>
  <si>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</si>
  <si>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</si>
  <si>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</si>
  <si>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</si>
  <si>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</si>
  <si>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</si>
  <si>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</si>
  <si>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</si>
  <si>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</si>
  <si>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</si>
  <si>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</si>
  <si>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</si>
  <si>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</si>
  <si>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</si>
  <si>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</si>
  <si>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</si>
  <si>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</si>
  <si>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</si>
  <si>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</si>
  <si>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</si>
  <si>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</si>
  <si>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</si>
  <si>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</si>
  <si>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</si>
  <si>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</si>
  <si>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</si>
  <si>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</si>
  <si>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</si>
  <si>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</si>
  <si>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</si>
  <si>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Stavební práce provozního objketu v areálu TS varnsdorf</t>
  </si>
  <si>
    <t>Celkem za stavbu</t>
  </si>
  <si>
    <t>Rekapitulace dílů</t>
  </si>
  <si>
    <t>Typ dílu</t>
  </si>
  <si>
    <t>4</t>
  </si>
  <si>
    <t>Vodorovné konstrukce</t>
  </si>
  <si>
    <t>6</t>
  </si>
  <si>
    <t>Úpravy povrchu, podlahy</t>
  </si>
  <si>
    <t>61</t>
  </si>
  <si>
    <t>Úpravy povrchů vnitřní</t>
  </si>
  <si>
    <t>62</t>
  </si>
  <si>
    <t>Úpravy povrchů vnější</t>
  </si>
  <si>
    <t>63</t>
  </si>
  <si>
    <t>Podlahy a podlahové konstrukce</t>
  </si>
  <si>
    <t>96</t>
  </si>
  <si>
    <t>Bourání konstrukcí</t>
  </si>
  <si>
    <t>99</t>
  </si>
  <si>
    <t>Staveništní přesun hmot</t>
  </si>
  <si>
    <t>S0</t>
  </si>
  <si>
    <t>Přesuny sutí</t>
  </si>
  <si>
    <t>711</t>
  </si>
  <si>
    <t>Izolace proti vodě</t>
  </si>
  <si>
    <t>713</t>
  </si>
  <si>
    <t>Izolace tepelné</t>
  </si>
  <si>
    <t>775</t>
  </si>
  <si>
    <t>Podlahy vlysové a parketové</t>
  </si>
  <si>
    <t>776</t>
  </si>
  <si>
    <t>Podlahy povlakové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</si>
  <si>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</si>
  <si>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</si>
  <si>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</si>
  <si>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</si>
  <si>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</si>
  <si>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</si>
  <si>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</si>
  <si>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#TypZaznamu#</t>
  </si>
  <si>
    <t>Stavební úpravy provozního objketu v areálu TS Varsnodorf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</si>
  <si>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</si>
  <si>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</si>
  <si>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</si>
  <si>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</si>
  <si>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</si>
  <si>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</si>
  <si>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</si>
  <si>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</si>
  <si>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</si>
  <si>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</si>
  <si>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</si>
  <si>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</si>
  <si>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</si>
  <si>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</si>
  <si>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</si>
  <si>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</si>
  <si>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</si>
  <si>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</si>
  <si>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</si>
  <si>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</si>
  <si>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</si>
  <si>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</si>
  <si>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</si>
  <si>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</si>
  <si>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</si>
  <si>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</si>
  <si>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</si>
  <si>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</si>
  <si>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434351141R00</t>
  </si>
  <si>
    <t>Bednění stupňů přímočarých - zřízení</t>
  </si>
  <si>
    <t>m2</t>
  </si>
  <si>
    <t>RTS 20/ II</t>
  </si>
  <si>
    <t>Kalkul</t>
  </si>
  <si>
    <t>Práce</t>
  </si>
  <si>
    <t>POL1_</t>
  </si>
  <si>
    <t>vnitřní schodiště stupnů : 2,04</t>
  </si>
  <si>
    <t>VV</t>
  </si>
  <si>
    <t>434351142R00</t>
  </si>
  <si>
    <t>Bednění stupňů přímočarých - odstranění</t>
  </si>
  <si>
    <t>vnitřní schodiště 8 stupnů : 2,04</t>
  </si>
  <si>
    <t>602021147R00</t>
  </si>
  <si>
    <t>Stěrka stěn vyrovnávací Baumit ručně</t>
  </si>
  <si>
    <t>Indiv</t>
  </si>
  <si>
    <t>602016191R00</t>
  </si>
  <si>
    <t>Penetrační nátěr stěn</t>
  </si>
  <si>
    <t>612421626R00</t>
  </si>
  <si>
    <t>Omítka vnitřní zdiva, MVC, hladká</t>
  </si>
  <si>
    <t>omítka po odstranění obkladů : 122,74</t>
  </si>
  <si>
    <t>612471411RT2</t>
  </si>
  <si>
    <t>Úprava vnitřních stěn aktivovaným štukem s použitím suché maltové směsi</t>
  </si>
  <si>
    <t>RTS 18/ II</t>
  </si>
  <si>
    <t>612481211RT2</t>
  </si>
  <si>
    <t>Montáž výztužné sítě (perlinky) do stěrky-stěny</t>
  </si>
  <si>
    <t>RTS 13/ II</t>
  </si>
  <si>
    <t>POL1_1</t>
  </si>
  <si>
    <t>oprava trhlin vnitřní omítky : 103,9</t>
  </si>
  <si>
    <t>622477122RT3</t>
  </si>
  <si>
    <t>Oprava vnější omítky hladké stěn,sl.II,do 25 %,SMS</t>
  </si>
  <si>
    <t>Vnitřní omítky : 1039</t>
  </si>
  <si>
    <t>624472530RT2</t>
  </si>
  <si>
    <t>Oprava vnější beton.konstr.pl.do 0,5 m2 tl.30 mm včetně dodávky penetrace PH a Cemix 151 (Cemix)</t>
  </si>
  <si>
    <t>kus</t>
  </si>
  <si>
    <t xml:space="preserve"> vnitřní dchodiště 8 stupnů : 8</t>
  </si>
  <si>
    <t>632411130RT1</t>
  </si>
  <si>
    <t>Potěr ze SMS  ruční zpracování, tl. 30 mm</t>
  </si>
  <si>
    <t>RTS 15/ II</t>
  </si>
  <si>
    <t>potěr betonový 2NP : 82,00</t>
  </si>
  <si>
    <t>965042241RT4</t>
  </si>
  <si>
    <t>Bourání mazanin betonových tl. nad 10 cm, nad 4 m2 pneumat. kladivo, tl. mazaniny 10 - 15 cm</t>
  </si>
  <si>
    <t>m3</t>
  </si>
  <si>
    <t>1NP betonová mazanina : 192*0,12</t>
  </si>
  <si>
    <t>978059531R00</t>
  </si>
  <si>
    <t>Odsekání vnitřních obkladů stěn nad 2 m2</t>
  </si>
  <si>
    <t>Otlučení obkladů obvodové zdi : 118,7+4,2</t>
  </si>
  <si>
    <t>978071521R00</t>
  </si>
  <si>
    <t>Odsek.omítky a iz.desek(&lt;120m3/kg)tl.5cm nad 1m2</t>
  </si>
  <si>
    <t>odstranění heraklit + omítka strop2NP : 248</t>
  </si>
  <si>
    <t>999281108R00</t>
  </si>
  <si>
    <t>Přesun hmot pro opravy a údržbu do výšky 12 m</t>
  </si>
  <si>
    <t>t</t>
  </si>
  <si>
    <t>Přesun hmot</t>
  </si>
  <si>
    <t>POL7_</t>
  </si>
  <si>
    <t>979091221R00</t>
  </si>
  <si>
    <t>Vodorovné přemístění suti za každý další 1 km</t>
  </si>
  <si>
    <t>bet. mazanina : 23,04*45</t>
  </si>
  <si>
    <t>vnitřní obklady : 0,578*45</t>
  </si>
  <si>
    <t>heraklit+omitka : 21,33*45</t>
  </si>
  <si>
    <t>979094211R00</t>
  </si>
  <si>
    <t>Nakládání nebo překládání vybourané suti</t>
  </si>
  <si>
    <t>Suť 1NP : 23,04</t>
  </si>
  <si>
    <t>keram.obklad : 0,572</t>
  </si>
  <si>
    <t>herakl.+omitka : 21,33</t>
  </si>
  <si>
    <t>979082111R00</t>
  </si>
  <si>
    <t>Vnitrostaveništní doprava suti do 10 m</t>
  </si>
  <si>
    <t>RTS 12/ II</t>
  </si>
  <si>
    <t>bet.mazanina : 23,04</t>
  </si>
  <si>
    <t>herakl+omítka : 21,33</t>
  </si>
  <si>
    <t>979083112R00</t>
  </si>
  <si>
    <t>Vodorovné přemístění suti na skládku do 1000 m</t>
  </si>
  <si>
    <t>RTS 17/ II</t>
  </si>
  <si>
    <t>herakl.omítka : 21,33</t>
  </si>
  <si>
    <t>979999999R00</t>
  </si>
  <si>
    <t>Poplatek za skladku 10 % příměsí</t>
  </si>
  <si>
    <t>vnitřní obklady : 0,572</t>
  </si>
  <si>
    <t>711180101R00</t>
  </si>
  <si>
    <t>Odstr.izolace proti vlhkosti vodor.profil.fólie</t>
  </si>
  <si>
    <t>izolace 1np : 192</t>
  </si>
  <si>
    <t>713101122R00</t>
  </si>
  <si>
    <t>Odstr.tep.izol. stropů,volně,minerál tl.100-200 mm</t>
  </si>
  <si>
    <t>izolace mezi vazníky : 248</t>
  </si>
  <si>
    <t>775511800R00</t>
  </si>
  <si>
    <t>Demontáž podlah vlysových lepených včetně lišt</t>
  </si>
  <si>
    <t>parkety 2NP : 144,5</t>
  </si>
  <si>
    <t>776511810R00</t>
  </si>
  <si>
    <t>Odstranění PVC a koberců lepených bez podložky</t>
  </si>
  <si>
    <t>Odstranění PVC 2NP : 43,5</t>
  </si>
  <si>
    <t>979011221R00</t>
  </si>
  <si>
    <t>Svislá doprava suti a vybour. hmot nošením</t>
  </si>
  <si>
    <t>Likvidace PVC : 0,0435</t>
  </si>
  <si>
    <t>mineralní vata : 3,47</t>
  </si>
  <si>
    <t>parkety : 2,17</t>
  </si>
  <si>
    <t>979990122R00</t>
  </si>
  <si>
    <t xml:space="preserve">Poplatek za skládku suti - PVC </t>
  </si>
  <si>
    <t>folie 1np : 0,195</t>
  </si>
  <si>
    <t>979990144R00</t>
  </si>
  <si>
    <t>Poplatek za skládku suti - minerální vata</t>
  </si>
  <si>
    <t>979990161R00</t>
  </si>
  <si>
    <t>Poplatek za skládku suti - dřevo+asfalt</t>
  </si>
  <si>
    <t>979990162R00</t>
  </si>
  <si>
    <t>Poplatek za skládku suti - dřevo+omítka</t>
  </si>
  <si>
    <t>strop heraklit omítka : 21,33</t>
  </si>
  <si>
    <t>R-položka</t>
  </si>
  <si>
    <t>POL12_1</t>
  </si>
  <si>
    <t>Likvidace PVC : 0,0435*45</t>
  </si>
  <si>
    <t>mineralni izolace : 3,8*45</t>
  </si>
  <si>
    <t>parkety : 2,17*45</t>
  </si>
  <si>
    <t>folie 1np : 0,185*45</t>
  </si>
  <si>
    <t>mirealní izolace : 3,8</t>
  </si>
  <si>
    <t>folie 1np : 0,185</t>
  </si>
  <si>
    <t>mineralni izolace : 3,8</t>
  </si>
  <si>
    <t>mineralní izolace : 3,8</t>
  </si>
  <si>
    <t>END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</si>
</sst>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/M/YYYY"/>
    <numFmt numFmtId="167" formatCode="#,##0.00"/>
    <numFmt numFmtId="168" formatCode="0"/>
    <numFmt numFmtId="169" formatCode="#,##0"/>
    <numFmt numFmtId="170" formatCode="#,##0.00000"/>
  </numFmts>
  <fonts count="17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9"/>
      <color rgb="FF000000"/>
      <name val="Tahoma"/>
      <family val="2"/>
    </font>
    <font>
      <sz val="8"/>
      <name val="Arial CE"/>
      <family val="0"/>
    </font>
    <font>
      <sz val="8"/>
      <color rgb="FF0000FF"/>
      <name val="Arial CE"/>
      <family val="0"/>
    </font>
    <font>
      <b/>
      <sz val="8"/>
      <name val="Arial CE"/>
      <family val="2"/>
    </font>
    <font>
      <sz val="10"/>
      <name val="Arial CE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/>
      <bottom style="thin"/>
    </border>
    <border>
      <left style="thin">
        <color rgb="FF808080"/>
      </left>
      <right style="thin">
        <color rgb="FF808080"/>
      </right>
      <top style="thin"/>
      <bottom style="thin"/>
    </border>
    <border>
      <left style="thin">
        <color rgb="FF808080"/>
      </left>
      <right style="thin"/>
      <top style="thin"/>
      <bottom style="thin"/>
    </border>
    <border>
      <left style="thin"/>
      <right style="thin">
        <color rgb="FF808080"/>
      </right>
      <top style="thin"/>
      <bottom/>
    </border>
    <border>
      <left style="thin">
        <color rgb="FF808080"/>
      </left>
      <right style="thin">
        <color rgb="FF808080"/>
      </right>
      <top style="thin"/>
      <bottom/>
    </border>
    <border>
      <left style="thin">
        <color rgb="FF808080"/>
      </left>
      <right style="thin"/>
      <top style="thin"/>
      <bottom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214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0" xfId="0" applyFont="1" applyBorder="1" applyAlignment="1" applyProtection="1">
      <alignment horizontal="left" wrapText="1"/>
      <protection hidden="1"/>
    </xf>
    <xf numFmtId="164" fontId="0" fillId="0" borderId="0" xfId="0" applyAlignment="1" applyProtection="1">
      <alignment wrapText="1"/>
      <protection hidden="1"/>
    </xf>
    <xf numFmtId="164" fontId="0" fillId="0" borderId="1" xfId="0" applyFont="1" applyBorder="1" applyAlignment="1" applyProtection="1">
      <alignment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0" fillId="0" borderId="3" xfId="0" applyBorder="1" applyAlignment="1" applyProtection="1">
      <alignment/>
      <protection hidden="1"/>
    </xf>
    <xf numFmtId="164" fontId="5" fillId="3" borderId="3" xfId="0" applyFont="1" applyBorder="1" applyAlignment="1" applyProtection="1">
      <alignment horizontal="left" vertical="center" indent="1"/>
      <protection hidden="1"/>
    </xf>
    <xf numFmtId="164" fontId="0" fillId="3" borderId="0" xfId="0" applyAlignment="1" applyProtection="1">
      <alignment wrapText="1"/>
      <protection hidden="1"/>
    </xf>
    <xf numFmtId="165" fontId="6" fillId="3" borderId="0" xfId="0" applyFont="1" applyAlignment="1" applyProtection="1">
      <alignment horizontal="left" vertical="center" wrapText="1"/>
      <protection hidden="1"/>
    </xf>
    <xf numFmtId="165" fontId="6" fillId="3" borderId="4" xfId="0" applyFont="1" applyBorder="1" applyAlignment="1" applyProtection="1">
      <alignment horizontal="left" vertical="center" wrapText="1"/>
      <protection hidden="1"/>
    </xf>
    <xf numFmtId="166" fontId="3" fillId="0" borderId="0" xfId="0" applyFont="1" applyAlignment="1" applyProtection="1">
      <alignment horizontal="left"/>
      <protection hidden="1"/>
    </xf>
    <xf numFmtId="164" fontId="0" fillId="3" borderId="3" xfId="0" applyFont="1" applyBorder="1" applyAlignment="1" applyProtection="1">
      <alignment horizontal="left" vertical="center" indent="1"/>
      <protection hidden="1"/>
    </xf>
    <xf numFmtId="165" fontId="2" fillId="3" borderId="0" xfId="0" applyFont="1" applyAlignment="1" applyProtection="1">
      <alignment horizontal="left" vertical="center" wrapText="1"/>
      <protection hidden="1"/>
    </xf>
    <xf numFmtId="165" fontId="2" fillId="3" borderId="5" xfId="0" applyFont="1" applyBorder="1" applyAlignment="1" applyProtection="1">
      <alignment horizontal="left" vertical="center" wrapText="1"/>
      <protection hidden="1"/>
    </xf>
    <xf numFmtId="167" fontId="0" fillId="0" borderId="3" xfId="0" applyBorder="1" applyAlignment="1" applyProtection="1">
      <alignment/>
      <protection hidden="1"/>
    </xf>
    <xf numFmtId="164" fontId="0" fillId="3" borderId="6" xfId="0" applyFont="1" applyBorder="1" applyAlignment="1" applyProtection="1">
      <alignment horizontal="left" vertical="center" indent="1"/>
      <protection hidden="1"/>
    </xf>
    <xf numFmtId="164" fontId="0" fillId="3" borderId="7" xfId="0" applyBorder="1" applyAlignment="1" applyProtection="1">
      <alignment wrapText="1"/>
      <protection hidden="1"/>
    </xf>
    <xf numFmtId="165" fontId="2" fillId="3" borderId="7" xfId="0" applyFont="1" applyBorder="1" applyAlignment="1" applyProtection="1">
      <alignment horizontal="left" vertical="center" wrapText="1"/>
      <protection hidden="1"/>
    </xf>
    <xf numFmtId="165" fontId="2" fillId="3" borderId="8" xfId="0" applyFont="1" applyBorder="1" applyAlignment="1" applyProtection="1">
      <alignment horizontal="left" vertical="center" wrapText="1"/>
      <protection hidden="1"/>
    </xf>
    <xf numFmtId="164" fontId="0" fillId="0" borderId="3" xfId="0" applyFont="1" applyBorder="1" applyAlignment="1" applyProtection="1">
      <alignment horizontal="left" vertical="center" indent="1"/>
      <protection hidden="1"/>
    </xf>
    <xf numFmtId="164" fontId="2" fillId="0" borderId="9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horizontal="left" vertical="center" wrapText="1"/>
      <protection hidden="1"/>
    </xf>
    <xf numFmtId="164" fontId="0" fillId="0" borderId="5" xfId="0" applyBorder="1" applyAlignment="1" applyProtection="1">
      <alignment/>
      <protection hidden="1"/>
    </xf>
    <xf numFmtId="164" fontId="2" fillId="0" borderId="3" xfId="0" applyFont="1" applyBorder="1" applyAlignment="1" applyProtection="1">
      <alignment horizontal="left" vertical="center" indent="1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2" fillId="0" borderId="0" xfId="0" applyFont="1" applyBorder="1" applyAlignment="1" applyProtection="1">
      <alignment horizontal="left" vertical="center" wrapText="1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6" xfId="0" applyFont="1" applyBorder="1" applyAlignment="1" applyProtection="1">
      <alignment horizontal="left" vertical="center" indent="1"/>
      <protection hidden="1"/>
    </xf>
    <xf numFmtId="164" fontId="2" fillId="0" borderId="7" xfId="0" applyFont="1" applyBorder="1" applyAlignment="1" applyProtection="1">
      <alignment horizontal="right" vertical="center" wrapText="1"/>
      <protection hidden="1"/>
    </xf>
    <xf numFmtId="164" fontId="2" fillId="0" borderId="7" xfId="0" applyFont="1" applyBorder="1" applyAlignment="1" applyProtection="1">
      <alignment horizontal="left" vertical="center" wrapText="1"/>
      <protection hidden="1"/>
    </xf>
    <xf numFmtId="164" fontId="0" fillId="0" borderId="7" xfId="0" applyBorder="1" applyAlignment="1" applyProtection="1">
      <alignment vertical="center"/>
      <protection hidden="1"/>
    </xf>
    <xf numFmtId="164" fontId="2" fillId="0" borderId="7" xfId="0" applyFont="1" applyBorder="1" applyAlignment="1" applyProtection="1">
      <alignment vertical="center"/>
      <protection hidden="1"/>
    </xf>
    <xf numFmtId="164" fontId="0" fillId="0" borderId="8" xfId="0" applyBorder="1" applyAlignment="1" applyProtection="1">
      <alignment/>
      <protection hidden="1"/>
    </xf>
    <xf numFmtId="164" fontId="2" fillId="0" borderId="0" xfId="0" applyFont="1" applyAlignment="1" applyProtection="1">
      <alignment horizontal="left" vertical="center" wrapText="1"/>
      <protection hidden="1"/>
    </xf>
    <xf numFmtId="164" fontId="0" fillId="0" borderId="6" xfId="0" applyBorder="1" applyAlignment="1" applyProtection="1">
      <alignment horizontal="left" indent="1"/>
      <protection hidden="1"/>
    </xf>
    <xf numFmtId="164" fontId="2" fillId="0" borderId="7" xfId="0" applyFont="1" applyBorder="1" applyAlignment="1" applyProtection="1">
      <alignment horizontal="left" vertical="center" wrapText="1"/>
      <protection hidden="1"/>
    </xf>
    <xf numFmtId="164" fontId="0" fillId="0" borderId="7" xfId="0" applyBorder="1" applyAlignment="1" applyProtection="1">
      <alignment vertical="center" wrapText="1"/>
      <protection hidden="1"/>
    </xf>
    <xf numFmtId="164" fontId="0" fillId="0" borderId="7" xfId="0" applyBorder="1" applyAlignment="1" applyProtection="1">
      <alignment/>
      <protection hidden="1"/>
    </xf>
    <xf numFmtId="164" fontId="0" fillId="0" borderId="7" xfId="0" applyBorder="1" applyAlignment="1" applyProtection="1">
      <alignment horizontal="right"/>
      <protection hidden="1"/>
    </xf>
    <xf numFmtId="165" fontId="2" fillId="0" borderId="9" xfId="0" applyFont="1" applyBorder="1" applyAlignment="1" applyProtection="1">
      <alignment horizontal="left" vertical="center"/>
      <protection hidden="1"/>
    </xf>
    <xf numFmtId="165" fontId="2" fillId="0" borderId="0" xfId="0" applyFont="1" applyAlignment="1" applyProtection="1">
      <alignment horizontal="left" vertical="center"/>
      <protection hidden="1"/>
    </xf>
    <xf numFmtId="165" fontId="2" fillId="0" borderId="0" xfId="0" applyFont="1" applyBorder="1" applyAlignment="1" applyProtection="1">
      <alignment horizontal="left" vertical="center"/>
      <protection hidden="1"/>
    </xf>
    <xf numFmtId="165" fontId="2" fillId="0" borderId="7" xfId="0" applyFont="1" applyBorder="1" applyAlignment="1" applyProtection="1">
      <alignment horizontal="left" vertical="center" wrapText="1"/>
      <protection hidden="1"/>
    </xf>
    <xf numFmtId="165" fontId="2" fillId="0" borderId="7" xfId="0" applyFont="1" applyBorder="1" applyAlignment="1" applyProtection="1">
      <alignment horizontal="left" vertical="center"/>
      <protection hidden="1"/>
    </xf>
    <xf numFmtId="164" fontId="0" fillId="0" borderId="7" xfId="0" applyBorder="1" applyAlignment="1" applyProtection="1">
      <alignment horizontal="right" vertical="center"/>
      <protection hidden="1"/>
    </xf>
    <xf numFmtId="164" fontId="0" fillId="0" borderId="10" xfId="0" applyFont="1" applyBorder="1" applyAlignment="1" applyProtection="1">
      <alignment horizontal="left" vertical="top" indent="1"/>
      <protection hidden="1"/>
    </xf>
    <xf numFmtId="164" fontId="0" fillId="0" borderId="9" xfId="0" applyBorder="1" applyAlignment="1" applyProtection="1">
      <alignment vertical="top" wrapText="1"/>
      <protection hidden="1"/>
    </xf>
    <xf numFmtId="164" fontId="2" fillId="0" borderId="9" xfId="0" applyFont="1" applyBorder="1" applyAlignment="1" applyProtection="1">
      <alignment vertical="center"/>
      <protection hidden="1"/>
    </xf>
    <xf numFmtId="164" fontId="0" fillId="0" borderId="9" xfId="0" applyBorder="1" applyAlignment="1" applyProtection="1">
      <alignment horizontal="right" vertical="center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7" xfId="0" applyBorder="1" applyAlignment="1" applyProtection="1">
      <alignment horizontal="left" wrapText="1"/>
      <protection hidden="1"/>
    </xf>
    <xf numFmtId="164" fontId="0" fillId="0" borderId="7" xfId="0" applyBorder="1" applyAlignment="1" applyProtection="1">
      <alignment wrapText="1"/>
      <protection hidden="1"/>
    </xf>
    <xf numFmtId="168" fontId="0" fillId="0" borderId="7" xfId="0" applyBorder="1" applyAlignment="1" applyProtection="1">
      <alignment horizontal="right" indent="1"/>
      <protection hidden="1"/>
    </xf>
    <xf numFmtId="164" fontId="0" fillId="0" borderId="7" xfId="0" applyBorder="1" applyAlignment="1" applyProtection="1">
      <alignment horizontal="right" indent="1"/>
      <protection hidden="1"/>
    </xf>
    <xf numFmtId="164" fontId="0" fillId="0" borderId="8" xfId="0" applyFont="1" applyBorder="1" applyAlignment="1" applyProtection="1">
      <alignment horizontal="right" indent="1"/>
      <protection hidden="1"/>
    </xf>
    <xf numFmtId="165" fontId="0" fillId="0" borderId="3" xfId="0" applyFont="1" applyBorder="1" applyAlignment="1" applyProtection="1">
      <alignment/>
      <protection hidden="1"/>
    </xf>
    <xf numFmtId="164" fontId="0" fillId="0" borderId="11" xfId="0" applyFont="1" applyBorder="1" applyAlignment="1" applyProtection="1">
      <alignment horizontal="left" vertical="center" indent="1"/>
      <protection hidden="1"/>
    </xf>
    <xf numFmtId="164" fontId="0" fillId="0" borderId="12" xfId="0" applyBorder="1" applyAlignment="1" applyProtection="1">
      <alignment horizontal="left" vertical="center" wrapText="1"/>
      <protection hidden="1"/>
    </xf>
    <xf numFmtId="164" fontId="0" fillId="0" borderId="12" xfId="0" applyBorder="1" applyAlignment="1" applyProtection="1">
      <alignment wrapText="1"/>
      <protection hidden="1"/>
    </xf>
    <xf numFmtId="167" fontId="7" fillId="0" borderId="13" xfId="0" applyFont="1" applyBorder="1" applyAlignment="1" applyProtection="1">
      <alignment horizontal="right" vertical="center" indent="1"/>
      <protection hidden="1"/>
    </xf>
    <xf numFmtId="167" fontId="7" fillId="0" borderId="14" xfId="0" applyFont="1" applyBorder="1" applyAlignment="1" applyProtection="1">
      <alignment horizontal="right" vertical="center" indent="1"/>
      <protection hidden="1"/>
    </xf>
    <xf numFmtId="164" fontId="2" fillId="0" borderId="11" xfId="0" applyFont="1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horizontal="left" vertical="center" wrapText="1"/>
      <protection hidden="1"/>
    </xf>
    <xf numFmtId="164" fontId="2" fillId="0" borderId="12" xfId="0" applyFont="1" applyBorder="1" applyAlignment="1" applyProtection="1">
      <alignment wrapText="1"/>
      <protection hidden="1"/>
    </xf>
    <xf numFmtId="167" fontId="8" fillId="0" borderId="13" xfId="0" applyFont="1" applyBorder="1" applyAlignment="1" applyProtection="1">
      <alignment horizontal="right" vertical="center" indent="1"/>
      <protection hidden="1"/>
    </xf>
    <xf numFmtId="167" fontId="8" fillId="0" borderId="14" xfId="0" applyFont="1" applyBorder="1" applyAlignment="1" applyProtection="1">
      <alignment horizontal="right" vertical="center" indent="1"/>
      <protection hidden="1"/>
    </xf>
    <xf numFmtId="164" fontId="0" fillId="0" borderId="11" xfId="0" applyFont="1" applyBorder="1" applyAlignment="1" applyProtection="1">
      <alignment horizontal="left" indent="1"/>
      <protection hidden="1"/>
    </xf>
    <xf numFmtId="168" fontId="2" fillId="0" borderId="12" xfId="0" applyFont="1" applyBorder="1" applyAlignment="1" applyProtection="1">
      <alignment horizontal="right" vertical="center" wrapText="1"/>
      <protection hidden="1"/>
    </xf>
    <xf numFmtId="164" fontId="0" fillId="0" borderId="12" xfId="0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vertical="center"/>
      <protection hidden="1"/>
    </xf>
    <xf numFmtId="165" fontId="0" fillId="0" borderId="15" xfId="0" applyBorder="1" applyAlignment="1" applyProtection="1">
      <alignment horizontal="left" vertical="center"/>
      <protection hidden="1"/>
    </xf>
    <xf numFmtId="168" fontId="2" fillId="0" borderId="16" xfId="0" applyFont="1" applyBorder="1" applyAlignment="1" applyProtection="1">
      <alignment horizontal="right" vertical="center" wrapText="1"/>
      <protection hidden="1"/>
    </xf>
    <xf numFmtId="167" fontId="8" fillId="0" borderId="16" xfId="0" applyFont="1" applyBorder="1" applyAlignment="1" applyProtection="1">
      <alignment vertical="center"/>
      <protection hidden="1"/>
    </xf>
    <xf numFmtId="167" fontId="8" fillId="0" borderId="16" xfId="0" applyFont="1" applyBorder="1" applyAlignment="1" applyProtection="1">
      <alignment horizontal="right" vertical="center"/>
      <protection hidden="1"/>
    </xf>
    <xf numFmtId="164" fontId="0" fillId="0" borderId="6" xfId="0" applyFont="1" applyBorder="1" applyAlignment="1" applyProtection="1">
      <alignment horizontal="left" vertical="center" indent="1"/>
      <protection hidden="1"/>
    </xf>
    <xf numFmtId="164" fontId="0" fillId="0" borderId="7" xfId="0" applyBorder="1" applyAlignment="1" applyProtection="1">
      <alignment horizontal="left" vertical="center" wrapText="1"/>
      <protection hidden="1"/>
    </xf>
    <xf numFmtId="168" fontId="2" fillId="0" borderId="17" xfId="0" applyFont="1" applyBorder="1" applyAlignment="1" applyProtection="1">
      <alignment horizontal="right" vertical="center" wrapText="1"/>
      <protection hidden="1"/>
    </xf>
    <xf numFmtId="164" fontId="0" fillId="0" borderId="7" xfId="0" applyFont="1" applyBorder="1" applyAlignment="1" applyProtection="1">
      <alignment horizontal="left" vertical="center" indent="1"/>
      <protection hidden="1"/>
    </xf>
    <xf numFmtId="167" fontId="8" fillId="0" borderId="17" xfId="0" applyFont="1" applyBorder="1" applyAlignment="1" applyProtection="1">
      <alignment horizontal="right" vertical="center"/>
      <protection hidden="1"/>
    </xf>
    <xf numFmtId="165" fontId="0" fillId="0" borderId="8" xfId="0" applyBorder="1" applyAlignment="1" applyProtection="1">
      <alignment horizontal="left" vertical="center"/>
      <protection hidden="1"/>
    </xf>
    <xf numFmtId="164" fontId="0" fillId="0" borderId="0" xfId="0" applyAlignment="1" applyProtection="1">
      <alignment horizontal="left" vertical="center" wrapText="1"/>
      <protection hidden="1"/>
    </xf>
    <xf numFmtId="168" fontId="0" fillId="0" borderId="0" xfId="0" applyAlignment="1" applyProtection="1">
      <alignment horizontal="left" vertical="center" wrapText="1"/>
      <protection hidden="1"/>
    </xf>
    <xf numFmtId="167" fontId="0" fillId="0" borderId="0" xfId="0" applyAlignment="1" applyProtection="1">
      <alignment horizontal="left" vertical="center"/>
      <protection hidden="1"/>
    </xf>
    <xf numFmtId="167" fontId="8" fillId="0" borderId="9" xfId="0" applyFont="1" applyBorder="1" applyAlignment="1" applyProtection="1">
      <alignment horizontal="right" vertical="center"/>
      <protection hidden="1"/>
    </xf>
    <xf numFmtId="165" fontId="0" fillId="0" borderId="5" xfId="0" applyBorder="1" applyAlignment="1" applyProtection="1">
      <alignment horizontal="left" vertical="center"/>
      <protection hidden="1"/>
    </xf>
    <xf numFmtId="164" fontId="6" fillId="3" borderId="18" xfId="0" applyFont="1" applyBorder="1" applyAlignment="1" applyProtection="1">
      <alignment horizontal="left" vertical="center" indent="1"/>
      <protection hidden="1"/>
    </xf>
    <xf numFmtId="164" fontId="2" fillId="3" borderId="19" xfId="0" applyFont="1" applyBorder="1" applyAlignment="1" applyProtection="1">
      <alignment horizontal="left" vertical="center" wrapText="1"/>
      <protection hidden="1"/>
    </xf>
    <xf numFmtId="164" fontId="0" fillId="3" borderId="19" xfId="0" applyBorder="1" applyAlignment="1" applyProtection="1">
      <alignment horizontal="left" vertical="center" wrapText="1"/>
      <protection hidden="1"/>
    </xf>
    <xf numFmtId="167" fontId="6" fillId="3" borderId="19" xfId="0" applyFont="1" applyBorder="1" applyAlignment="1" applyProtection="1">
      <alignment horizontal="left" vertical="center"/>
      <protection hidden="1"/>
    </xf>
    <xf numFmtId="167" fontId="9" fillId="3" borderId="19" xfId="0" applyFont="1" applyBorder="1" applyAlignment="1" applyProtection="1">
      <alignment horizontal="right" vertical="center"/>
      <protection hidden="1"/>
    </xf>
    <xf numFmtId="165" fontId="0" fillId="3" borderId="20" xfId="0" applyBorder="1" applyAlignment="1" applyProtection="1">
      <alignment horizontal="left" vertical="center"/>
      <protection hidden="1"/>
    </xf>
    <xf numFmtId="164" fontId="0" fillId="3" borderId="19" xfId="0" applyBorder="1" applyAlignment="1" applyProtection="1">
      <alignment wrapText="1"/>
      <protection hidden="1"/>
    </xf>
    <xf numFmtId="164" fontId="0" fillId="3" borderId="19" xfId="0" applyBorder="1" applyAlignment="1" applyProtection="1">
      <alignment/>
      <protection hidden="1"/>
    </xf>
    <xf numFmtId="165" fontId="2" fillId="3" borderId="20" xfId="0" applyFont="1" applyBorder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 horizontal="right"/>
      <protection hidden="1"/>
    </xf>
    <xf numFmtId="164" fontId="0" fillId="0" borderId="3" xfId="0" applyBorder="1" applyAlignment="1" applyProtection="1">
      <alignment horizontal="right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2" fillId="0" borderId="7" xfId="0" applyFont="1" applyBorder="1" applyAlignment="1" applyProtection="1">
      <alignment vertical="top" wrapText="1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2" fillId="0" borderId="7" xfId="0" applyFont="1" applyBorder="1" applyAlignment="1" applyProtection="1">
      <alignment vertical="top"/>
      <protection hidden="1"/>
    </xf>
    <xf numFmtId="166" fontId="2" fillId="0" borderId="7" xfId="0" applyFont="1" applyBorder="1" applyAlignment="1" applyProtection="1">
      <alignment horizontal="center" vertical="top"/>
      <protection hidden="1"/>
    </xf>
    <xf numFmtId="164" fontId="2" fillId="0" borderId="3" xfId="0" applyFont="1" applyBorder="1" applyAlignment="1" applyProtection="1">
      <alignment/>
      <protection hidden="1"/>
    </xf>
    <xf numFmtId="164" fontId="2" fillId="0" borderId="0" xfId="0" applyFont="1" applyAlignment="1" applyProtection="1">
      <alignment wrapText="1"/>
      <protection hidden="1"/>
    </xf>
    <xf numFmtId="164" fontId="2" fillId="0" borderId="7" xfId="0" applyFont="1" applyBorder="1" applyAlignment="1" applyProtection="1">
      <alignment horizontal="center" vertical="center" wrapText="1"/>
      <protection hidden="1"/>
    </xf>
    <xf numFmtId="164" fontId="2" fillId="0" borderId="7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right"/>
      <protection hidden="1"/>
    </xf>
    <xf numFmtId="164" fontId="0" fillId="0" borderId="9" xfId="0" applyFont="1" applyBorder="1" applyAlignment="1" applyProtection="1">
      <alignment horizontal="center" wrapText="1"/>
      <protection hidden="1"/>
    </xf>
    <xf numFmtId="164" fontId="0" fillId="0" borderId="0" xfId="0" applyFont="1" applyAlignment="1" applyProtection="1">
      <alignment horizontal="center"/>
      <protection hidden="1"/>
    </xf>
    <xf numFmtId="164" fontId="0" fillId="0" borderId="21" xfId="0" applyBorder="1" applyAlignment="1" applyProtection="1">
      <alignment/>
      <protection hidden="1"/>
    </xf>
    <xf numFmtId="164" fontId="0" fillId="0" borderId="22" xfId="0" applyBorder="1" applyAlignment="1" applyProtection="1">
      <alignment wrapText="1"/>
      <protection hidden="1"/>
    </xf>
    <xf numFmtId="164" fontId="0" fillId="0" borderId="22" xfId="0" applyBorder="1" applyAlignment="1" applyProtection="1">
      <alignment/>
      <protection hidden="1"/>
    </xf>
    <xf numFmtId="164" fontId="0" fillId="0" borderId="23" xfId="0" applyBorder="1" applyAlignment="1" applyProtection="1">
      <alignment horizontal="right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 shrinkToFi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7" fontId="0" fillId="0" borderId="24" xfId="0" applyFont="1" applyBorder="1" applyAlignment="1" applyProtection="1">
      <alignment/>
      <protection hidden="1"/>
    </xf>
    <xf numFmtId="167" fontId="3" fillId="4" borderId="16" xfId="0" applyFont="1" applyBorder="1" applyAlignment="1" applyProtection="1">
      <alignment vertical="center"/>
      <protection hidden="1"/>
    </xf>
    <xf numFmtId="167" fontId="3" fillId="4" borderId="12" xfId="0" applyFont="1" applyBorder="1" applyAlignment="1" applyProtection="1">
      <alignment vertical="center" wrapText="1"/>
      <protection hidden="1"/>
    </xf>
    <xf numFmtId="167" fontId="10" fillId="4" borderId="13" xfId="0" applyFont="1" applyBorder="1" applyAlignment="1" applyProtection="1">
      <alignment horizontal="center" vertical="center" wrapText="1" shrinkToFit="1"/>
      <protection hidden="1"/>
    </xf>
    <xf numFmtId="167" fontId="3" fillId="4" borderId="13" xfId="0" applyFont="1" applyBorder="1" applyAlignment="1" applyProtection="1">
      <alignment horizontal="center" vertical="center" wrapText="1" shrinkToFit="1"/>
      <protection hidden="1"/>
    </xf>
    <xf numFmtId="169" fontId="3" fillId="4" borderId="13" xfId="0" applyFont="1" applyBorder="1" applyAlignment="1" applyProtection="1">
      <alignment horizontal="center" vertical="center" wrapText="1"/>
      <protection hidden="1"/>
    </xf>
    <xf numFmtId="167" fontId="0" fillId="0" borderId="16" xfId="0" applyFont="1" applyBorder="1" applyAlignment="1" applyProtection="1">
      <alignment vertical="center"/>
      <protection hidden="1"/>
    </xf>
    <xf numFmtId="167" fontId="0" fillId="0" borderId="12" xfId="0" applyBorder="1" applyAlignment="1" applyProtection="1">
      <alignment vertical="center" wrapText="1"/>
      <protection hidden="1"/>
    </xf>
    <xf numFmtId="167" fontId="3" fillId="0" borderId="13" xfId="0" applyFont="1" applyBorder="1" applyAlignment="1" applyProtection="1">
      <alignment horizontal="right" vertical="center" wrapText="1" shrinkToFit="1"/>
      <protection hidden="1"/>
    </xf>
    <xf numFmtId="167" fontId="3" fillId="0" borderId="13" xfId="0" applyFont="1" applyBorder="1" applyAlignment="1" applyProtection="1">
      <alignment horizontal="right" vertical="center" shrinkToFit="1"/>
      <protection hidden="1"/>
    </xf>
    <xf numFmtId="167" fontId="0" fillId="0" borderId="13" xfId="0" applyBorder="1" applyAlignment="1" applyProtection="1">
      <alignment vertical="center" shrinkToFit="1"/>
      <protection hidden="1"/>
    </xf>
    <xf numFmtId="169" fontId="0" fillId="0" borderId="13" xfId="0" applyBorder="1" applyAlignment="1" applyProtection="1">
      <alignment vertical="center"/>
      <protection hidden="1"/>
    </xf>
    <xf numFmtId="167" fontId="2" fillId="0" borderId="16" xfId="0" applyFont="1" applyBorder="1" applyAlignment="1" applyProtection="1">
      <alignment vertical="center"/>
      <protection hidden="1"/>
    </xf>
    <xf numFmtId="167" fontId="2" fillId="0" borderId="12" xfId="0" applyFont="1" applyBorder="1" applyAlignment="1" applyProtection="1">
      <alignment vertical="center" wrapText="1"/>
      <protection hidden="1"/>
    </xf>
    <xf numFmtId="167" fontId="2" fillId="0" borderId="13" xfId="0" applyFont="1" applyBorder="1" applyAlignment="1" applyProtection="1">
      <alignment vertical="center" wrapText="1" shrinkToFit="1"/>
      <protection hidden="1"/>
    </xf>
    <xf numFmtId="167" fontId="2" fillId="0" borderId="13" xfId="0" applyFont="1" applyBorder="1" applyAlignment="1" applyProtection="1">
      <alignment vertical="center" shrinkToFit="1"/>
      <protection hidden="1"/>
    </xf>
    <xf numFmtId="169" fontId="2" fillId="0" borderId="13" xfId="0" applyFont="1" applyBorder="1" applyAlignment="1" applyProtection="1">
      <alignment vertical="center"/>
      <protection hidden="1"/>
    </xf>
    <xf numFmtId="167" fontId="0" fillId="0" borderId="16" xfId="0" applyFont="1" applyBorder="1" applyAlignment="1" applyProtection="1">
      <alignment horizontal="left" vertical="center"/>
      <protection hidden="1"/>
    </xf>
    <xf numFmtId="167" fontId="0" fillId="0" borderId="13" xfId="0" applyBorder="1" applyAlignment="1" applyProtection="1">
      <alignment vertical="center" wrapText="1" shrinkToFit="1"/>
      <protection hidden="1"/>
    </xf>
    <xf numFmtId="167" fontId="0" fillId="3" borderId="13" xfId="0" applyFont="1" applyBorder="1" applyAlignment="1" applyProtection="1">
      <alignment vertical="center"/>
      <protection hidden="1"/>
    </xf>
    <xf numFmtId="167" fontId="0" fillId="3" borderId="13" xfId="0" applyBorder="1" applyAlignment="1" applyProtection="1">
      <alignment vertical="center" wrapText="1" shrinkToFit="1"/>
      <protection hidden="1"/>
    </xf>
    <xf numFmtId="167" fontId="0" fillId="3" borderId="13" xfId="0" applyBorder="1" applyAlignment="1" applyProtection="1">
      <alignment vertical="center" shrinkToFit="1"/>
      <protection hidden="1"/>
    </xf>
    <xf numFmtId="169" fontId="0" fillId="3" borderId="13" xfId="0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24" xfId="0" applyFont="1" applyBorder="1" applyAlignment="1" applyProtection="1">
      <alignment horizontal="center" vertical="center" wrapText="1"/>
      <protection hidden="1"/>
    </xf>
    <xf numFmtId="164" fontId="11" fillId="4" borderId="16" xfId="0" applyFont="1" applyBorder="1" applyAlignment="1" applyProtection="1">
      <alignment horizontal="center" vertical="center" wrapText="1"/>
      <protection hidden="1"/>
    </xf>
    <xf numFmtId="164" fontId="11" fillId="4" borderId="12" xfId="0" applyFont="1" applyBorder="1" applyAlignment="1" applyProtection="1">
      <alignment horizontal="center" vertical="center" wrapText="1"/>
      <protection hidden="1"/>
    </xf>
    <xf numFmtId="164" fontId="11" fillId="4" borderId="13" xfId="0" applyFont="1" applyBorder="1" applyAlignment="1" applyProtection="1">
      <alignment horizontal="center" vertical="center" wrapText="1"/>
      <protection hidden="1"/>
    </xf>
    <xf numFmtId="164" fontId="3" fillId="0" borderId="24" xfId="0" applyFont="1" applyBorder="1" applyAlignment="1" applyProtection="1">
      <alignment vertical="center"/>
      <protection hidden="1"/>
    </xf>
    <xf numFmtId="165" fontId="3" fillId="0" borderId="16" xfId="0" applyFont="1" applyBorder="1" applyAlignment="1" applyProtection="1">
      <alignment vertical="center"/>
      <protection hidden="1"/>
    </xf>
    <xf numFmtId="165" fontId="3" fillId="0" borderId="16" xfId="0" applyFont="1" applyBorder="1" applyAlignment="1" applyProtection="1">
      <alignment vertical="center" wrapText="1"/>
      <protection hidden="1"/>
    </xf>
    <xf numFmtId="167" fontId="3" fillId="0" borderId="13" xfId="0" applyFont="1" applyBorder="1" applyAlignment="1" applyProtection="1">
      <alignment horizontal="center" vertical="center"/>
      <protection hidden="1"/>
    </xf>
    <xf numFmtId="167" fontId="3" fillId="0" borderId="13" xfId="0" applyFont="1" applyBorder="1" applyAlignment="1" applyProtection="1">
      <alignment vertical="center"/>
      <protection hidden="1"/>
    </xf>
    <xf numFmtId="169" fontId="3" fillId="0" borderId="13" xfId="0" applyFont="1" applyBorder="1" applyAlignment="1" applyProtection="1">
      <alignment vertical="center"/>
      <protection hidden="1"/>
    </xf>
    <xf numFmtId="164" fontId="3" fillId="0" borderId="24" xfId="0" applyFont="1" applyBorder="1" applyAlignment="1" applyProtection="1">
      <alignment/>
      <protection hidden="1"/>
    </xf>
    <xf numFmtId="164" fontId="3" fillId="3" borderId="16" xfId="0" applyFont="1" applyBorder="1" applyAlignment="1" applyProtection="1">
      <alignment vertical="center"/>
      <protection hidden="1"/>
    </xf>
    <xf numFmtId="164" fontId="3" fillId="3" borderId="16" xfId="0" applyFont="1" applyBorder="1" applyAlignment="1" applyProtection="1">
      <alignment vertical="center" wrapText="1"/>
      <protection hidden="1"/>
    </xf>
    <xf numFmtId="164" fontId="3" fillId="3" borderId="12" xfId="0" applyFont="1" applyBorder="1" applyAlignment="1" applyProtection="1">
      <alignment vertical="center" wrapText="1"/>
      <protection hidden="1"/>
    </xf>
    <xf numFmtId="167" fontId="3" fillId="3" borderId="13" xfId="0" applyFont="1" applyBorder="1" applyAlignment="1" applyProtection="1">
      <alignment horizontal="center" vertical="center"/>
      <protection hidden="1"/>
    </xf>
    <xf numFmtId="167" fontId="3" fillId="3" borderId="13" xfId="0" applyFont="1" applyBorder="1" applyAlignment="1" applyProtection="1">
      <alignment vertical="center"/>
      <protection hidden="1"/>
    </xf>
    <xf numFmtId="169" fontId="3" fillId="3" borderId="13" xfId="0" applyFont="1" applyBorder="1" applyAlignment="1" applyProtection="1">
      <alignment vertical="center"/>
      <protection hidden="1"/>
    </xf>
    <xf numFmtId="167" fontId="0" fillId="0" borderId="0" xfId="0" applyAlignment="1" applyProtection="1">
      <alignment/>
      <protection hidden="1"/>
    </xf>
    <xf numFmtId="169" fontId="0" fillId="0" borderId="0" xfId="0" applyAlignment="1" applyProtection="1">
      <alignment/>
      <protection hidden="1"/>
    </xf>
    <xf numFmtId="164" fontId="0" fillId="0" borderId="0" xfId="0" applyAlignment="1" applyProtection="1">
      <alignment vertical="top"/>
      <protection hidden="1"/>
    </xf>
    <xf numFmtId="164" fontId="0" fillId="0" borderId="0" xfId="0" applyAlignment="1" applyProtection="1">
      <alignment vertical="top" wrapText="1"/>
      <protection hidden="1"/>
    </xf>
    <xf numFmtId="164" fontId="6" fillId="0" borderId="0" xfId="0" applyFont="1" applyBorder="1" applyAlignment="1" applyProtection="1">
      <alignment horizontal="center" vertical="top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5" fontId="0" fillId="0" borderId="12" xfId="0" applyBorder="1" applyAlignment="1" applyProtection="1">
      <alignment vertical="center"/>
      <protection hidden="1"/>
    </xf>
    <xf numFmtId="165" fontId="0" fillId="0" borderId="25" xfId="0" applyBorder="1" applyAlignment="1" applyProtection="1">
      <alignment vertical="center" shrinkToFit="1"/>
      <protection hidden="1"/>
    </xf>
    <xf numFmtId="165" fontId="0" fillId="0" borderId="0" xfId="0" applyAlignment="1" applyProtection="1">
      <alignment vertical="top"/>
      <protection hidden="1"/>
    </xf>
    <xf numFmtId="165" fontId="0" fillId="0" borderId="0" xfId="0" applyAlignment="1" applyProtection="1">
      <alignment vertical="top" wrapText="1"/>
      <protection hidden="1"/>
    </xf>
    <xf numFmtId="164" fontId="0" fillId="0" borderId="0" xfId="0" applyAlignment="1" applyProtection="1">
      <alignment horizontal="center" vertical="top"/>
      <protection hidden="1"/>
    </xf>
    <xf numFmtId="165" fontId="0" fillId="0" borderId="0" xfId="0" applyAlignment="1" applyProtection="1">
      <alignment/>
      <protection hidden="1"/>
    </xf>
    <xf numFmtId="164" fontId="6" fillId="0" borderId="0" xfId="0" applyFont="1" applyBorder="1" applyAlignment="1" applyProtection="1">
      <alignment horizontal="center"/>
      <protection hidden="1"/>
    </xf>
    <xf numFmtId="165" fontId="0" fillId="0" borderId="25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5" fontId="0" fillId="3" borderId="12" xfId="0" applyFont="1" applyBorder="1" applyAlignment="1" applyProtection="1">
      <alignment vertical="center"/>
      <protection hidden="1"/>
    </xf>
    <xf numFmtId="165" fontId="0" fillId="3" borderId="25" xfId="0" applyFont="1" applyBorder="1" applyAlignment="1" applyProtection="1">
      <alignment vertical="center"/>
      <protection hidden="1"/>
    </xf>
    <xf numFmtId="164" fontId="0" fillId="4" borderId="13" xfId="0" applyFont="1" applyBorder="1" applyAlignment="1" applyProtection="1">
      <alignment/>
      <protection hidden="1"/>
    </xf>
    <xf numFmtId="165" fontId="0" fillId="4" borderId="13" xfId="0" applyFont="1" applyBorder="1" applyAlignment="1" applyProtection="1">
      <alignment/>
      <protection hidden="1"/>
    </xf>
    <xf numFmtId="164" fontId="0" fillId="4" borderId="13" xfId="0" applyFont="1" applyBorder="1" applyAlignment="1" applyProtection="1">
      <alignment horizontal="center"/>
      <protection hidden="1"/>
    </xf>
    <xf numFmtId="164" fontId="0" fillId="4" borderId="16" xfId="0" applyFont="1" applyBorder="1" applyAlignment="1" applyProtection="1">
      <alignment/>
      <protection hidden="1"/>
    </xf>
    <xf numFmtId="164" fontId="0" fillId="4" borderId="13" xfId="0" applyFont="1" applyBorder="1" applyAlignment="1" applyProtection="1">
      <alignment wrapText="1"/>
      <protection hidden="1"/>
    </xf>
    <xf numFmtId="170" fontId="0" fillId="0" borderId="0" xfId="0" applyAlignment="1" applyProtection="1">
      <alignment vertical="top"/>
      <protection hidden="1"/>
    </xf>
    <xf numFmtId="167" fontId="0" fillId="0" borderId="0" xfId="0" applyAlignment="1" applyProtection="1">
      <alignment vertical="top"/>
      <protection hidden="1"/>
    </xf>
    <xf numFmtId="164" fontId="2" fillId="3" borderId="26" xfId="0" applyFont="1" applyBorder="1" applyAlignment="1" applyProtection="1">
      <alignment vertical="top"/>
      <protection hidden="1"/>
    </xf>
    <xf numFmtId="165" fontId="2" fillId="3" borderId="9" xfId="0" applyFont="1" applyBorder="1" applyAlignment="1" applyProtection="1">
      <alignment vertical="top"/>
      <protection hidden="1"/>
    </xf>
    <xf numFmtId="165" fontId="2" fillId="3" borderId="9" xfId="0" applyFont="1" applyBorder="1" applyAlignment="1" applyProtection="1">
      <alignment horizontal="left" vertical="top" wrapText="1"/>
      <protection hidden="1"/>
    </xf>
    <xf numFmtId="164" fontId="2" fillId="3" borderId="9" xfId="0" applyFont="1" applyBorder="1" applyAlignment="1" applyProtection="1">
      <alignment horizontal="center" vertical="top" shrinkToFit="1"/>
      <protection hidden="1"/>
    </xf>
    <xf numFmtId="170" fontId="2" fillId="3" borderId="9" xfId="0" applyFont="1" applyBorder="1" applyAlignment="1" applyProtection="1">
      <alignment vertical="top" shrinkToFit="1"/>
      <protection hidden="1"/>
    </xf>
    <xf numFmtId="167" fontId="2" fillId="3" borderId="9" xfId="0" applyFont="1" applyBorder="1" applyAlignment="1" applyProtection="1">
      <alignment vertical="top" shrinkToFit="1"/>
      <protection hidden="1"/>
    </xf>
    <xf numFmtId="167" fontId="2" fillId="3" borderId="27" xfId="0" applyFont="1" applyBorder="1" applyAlignment="1" applyProtection="1">
      <alignment vertical="top" shrinkToFit="1"/>
      <protection hidden="1"/>
    </xf>
    <xf numFmtId="167" fontId="2" fillId="3" borderId="0" xfId="0" applyFont="1" applyBorder="1" applyAlignment="1" applyProtection="1">
      <alignment vertical="top" shrinkToFit="1"/>
      <protection hidden="1"/>
    </xf>
    <xf numFmtId="164" fontId="13" fillId="0" borderId="28" xfId="0" applyFont="1" applyBorder="1" applyAlignment="1" applyProtection="1">
      <alignment vertical="top"/>
      <protection hidden="1"/>
    </xf>
    <xf numFmtId="165" fontId="13" fillId="0" borderId="29" xfId="0" applyFont="1" applyBorder="1" applyAlignment="1" applyProtection="1">
      <alignment vertical="top"/>
      <protection hidden="1"/>
    </xf>
    <xf numFmtId="165" fontId="13" fillId="0" borderId="29" xfId="0" applyFont="1" applyBorder="1" applyAlignment="1" applyProtection="1">
      <alignment horizontal="left" vertical="top" wrapText="1"/>
      <protection hidden="1"/>
    </xf>
    <xf numFmtId="164" fontId="13" fillId="0" borderId="29" xfId="0" applyFont="1" applyBorder="1" applyAlignment="1" applyProtection="1">
      <alignment horizontal="center" vertical="top" shrinkToFit="1"/>
      <protection hidden="1"/>
    </xf>
    <xf numFmtId="170" fontId="13" fillId="0" borderId="29" xfId="0" applyFont="1" applyBorder="1" applyAlignment="1" applyProtection="1">
      <alignment vertical="top" shrinkToFit="1"/>
      <protection hidden="1"/>
    </xf>
    <xf numFmtId="167" fontId="13" fillId="0" borderId="29" xfId="0" applyFont="1" applyBorder="1" applyAlignment="1" applyProtection="1">
      <alignment vertical="top" shrinkToFit="1"/>
      <protection hidden="1"/>
    </xf>
    <xf numFmtId="167" fontId="13" fillId="0" borderId="30" xfId="0" applyFont="1" applyBorder="1" applyAlignment="1" applyProtection="1">
      <alignment vertical="top" shrinkToFit="1"/>
      <protection hidden="1"/>
    </xf>
    <xf numFmtId="167" fontId="13" fillId="0" borderId="0" xfId="0" applyFont="1" applyBorder="1" applyAlignment="1" applyProtection="1">
      <alignment vertical="top" shrinkToFit="1"/>
      <protection hidden="1"/>
    </xf>
    <xf numFmtId="164" fontId="13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vertical="top"/>
      <protection hidden="1"/>
    </xf>
    <xf numFmtId="165" fontId="13" fillId="0" borderId="0" xfId="0" applyFont="1" applyBorder="1" applyAlignment="1" applyProtection="1">
      <alignment vertical="top"/>
      <protection hidden="1"/>
    </xf>
    <xf numFmtId="170" fontId="14" fillId="0" borderId="0" xfId="0" applyFont="1" applyBorder="1" applyAlignment="1" applyProtection="1">
      <alignment horizontal="left" vertical="top" wrapText="1"/>
      <protection hidden="1"/>
    </xf>
    <xf numFmtId="170" fontId="14" fillId="0" borderId="0" xfId="0" applyFont="1" applyBorder="1" applyAlignment="1" applyProtection="1">
      <alignment horizontal="center" vertical="top" wrapText="1" shrinkToFit="1"/>
      <protection hidden="1"/>
    </xf>
    <xf numFmtId="170" fontId="14" fillId="0" borderId="0" xfId="0" applyFont="1" applyBorder="1" applyAlignment="1" applyProtection="1">
      <alignment vertical="top" wrapText="1" shrinkToFit="1"/>
      <protection hidden="1"/>
    </xf>
    <xf numFmtId="164" fontId="13" fillId="0" borderId="31" xfId="0" applyFont="1" applyBorder="1" applyAlignment="1" applyProtection="1">
      <alignment vertical="top"/>
      <protection hidden="1"/>
    </xf>
    <xf numFmtId="165" fontId="13" fillId="0" borderId="32" xfId="0" applyFont="1" applyBorder="1" applyAlignment="1" applyProtection="1">
      <alignment vertical="top"/>
      <protection hidden="1"/>
    </xf>
    <xf numFmtId="165" fontId="13" fillId="0" borderId="32" xfId="0" applyFont="1" applyBorder="1" applyAlignment="1" applyProtection="1">
      <alignment horizontal="left" vertical="top" wrapText="1"/>
      <protection hidden="1"/>
    </xf>
    <xf numFmtId="164" fontId="13" fillId="0" borderId="32" xfId="0" applyFont="1" applyBorder="1" applyAlignment="1" applyProtection="1">
      <alignment horizontal="center" vertical="top" shrinkToFit="1"/>
      <protection hidden="1"/>
    </xf>
    <xf numFmtId="170" fontId="13" fillId="0" borderId="32" xfId="0" applyFont="1" applyBorder="1" applyAlignment="1" applyProtection="1">
      <alignment vertical="top" shrinkToFit="1"/>
      <protection hidden="1"/>
    </xf>
    <xf numFmtId="167" fontId="13" fillId="0" borderId="32" xfId="0" applyFont="1" applyBorder="1" applyAlignment="1" applyProtection="1">
      <alignment vertical="top" shrinkToFit="1"/>
      <protection hidden="1"/>
    </xf>
    <xf numFmtId="167" fontId="13" fillId="0" borderId="33" xfId="0" applyFont="1" applyBorder="1" applyAlignment="1" applyProtection="1">
      <alignment vertical="top" shrinkToFit="1"/>
      <protection hidden="1"/>
    </xf>
    <xf numFmtId="165" fontId="0" fillId="0" borderId="0" xfId="0" applyAlignment="1" applyProtection="1">
      <alignment horizontal="left" vertical="top" wrapText="1"/>
      <protection hidden="1"/>
    </xf>
    <xf numFmtId="165" fontId="0" fillId="0" borderId="0" xfId="0" applyAlignment="1" applyProtection="1">
      <alignment horizontal="left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14</xdr:col>
      <xdr:colOff>438150</xdr:colOff>
      <xdr:row>35</xdr:row>
      <xdr:rowOff>76200</xdr:rowOff>
    </xdr:to>
    <xdr:sp>
      <xdr:nvSpPr>
        <xdr:cNvPr id="0" name="CustomShape 1" hidden="1"/>
        <xdr:cNvSpPr/>
      </xdr:nvSpPr>
      <xdr:spPr>
        <a:xfrm>
          <a:off x="0" y="0"/>
          <a:ext cx="10829925" cy="9525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438150</xdr:colOff>
      <xdr:row>35</xdr:row>
      <xdr:rowOff>76200</xdr:rowOff>
    </xdr:to>
    <xdr:sp>
      <xdr:nvSpPr>
        <xdr:cNvPr id="1" name="CustomShape 1" hidden="1"/>
        <xdr:cNvSpPr/>
      </xdr:nvSpPr>
      <xdr:spPr>
        <a:xfrm>
          <a:off x="0" y="0"/>
          <a:ext cx="10829925" cy="9525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438150</xdr:colOff>
      <xdr:row>35</xdr:row>
      <xdr:rowOff>76200</xdr:rowOff>
    </xdr:to>
    <xdr:sp>
      <xdr:nvSpPr>
        <xdr:cNvPr id="2" name="CustomShape 1" hidden="1"/>
        <xdr:cNvSpPr/>
      </xdr:nvSpPr>
      <xdr:spPr>
        <a:xfrm>
          <a:off x="0" y="0"/>
          <a:ext cx="10829925" cy="9525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438150</xdr:colOff>
      <xdr:row>35</xdr:row>
      <xdr:rowOff>76200</xdr:rowOff>
    </xdr:to>
    <xdr:sp>
      <xdr:nvSpPr>
        <xdr:cNvPr id="3" name="CustomShape 1" hidden="1"/>
        <xdr:cNvSpPr/>
      </xdr:nvSpPr>
      <xdr:spPr>
        <a:xfrm>
          <a:off x="0" y="0"/>
          <a:ext cx="10829925" cy="9525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438150</xdr:colOff>
      <xdr:row>35</xdr:row>
      <xdr:rowOff>76200</xdr:rowOff>
    </xdr:to>
    <xdr:sp>
      <xdr:nvSpPr>
        <xdr:cNvPr id="4" name="CustomShape 1" hidden="1"/>
        <xdr:cNvSpPr/>
      </xdr:nvSpPr>
      <xdr:spPr>
        <a:xfrm>
          <a:off x="0" y="0"/>
          <a:ext cx="10829925" cy="9525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438150</xdr:colOff>
      <xdr:row>35</xdr:row>
      <xdr:rowOff>76200</xdr:rowOff>
    </xdr:to>
    <xdr:sp>
      <xdr:nvSpPr>
        <xdr:cNvPr id="5" name="CustomShape 1" hidden="1"/>
        <xdr:cNvSpPr/>
      </xdr:nvSpPr>
      <xdr:spPr>
        <a:xfrm>
          <a:off x="0" y="0"/>
          <a:ext cx="10829925" cy="9525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27</xdr:col>
      <xdr:colOff>466725</xdr:colOff>
      <xdr:row>52</xdr:row>
      <xdr:rowOff>76200</xdr:rowOff>
    </xdr:to>
    <xdr:sp>
      <xdr:nvSpPr>
        <xdr:cNvPr id="6" name="CustomShape 1" hidden="1"/>
        <xdr:cNvSpPr/>
      </xdr:nvSpPr>
      <xdr:spPr>
        <a:xfrm>
          <a:off x="0" y="0"/>
          <a:ext cx="10839450" cy="9525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27</xdr:col>
      <xdr:colOff>466725</xdr:colOff>
      <xdr:row>52</xdr:row>
      <xdr:rowOff>76200</xdr:rowOff>
    </xdr:to>
    <xdr:sp>
      <xdr:nvSpPr>
        <xdr:cNvPr id="7" name="CustomShape 1" hidden="1"/>
        <xdr:cNvSpPr/>
      </xdr:nvSpPr>
      <xdr:spPr>
        <a:xfrm>
          <a:off x="0" y="0"/>
          <a:ext cx="10839450" cy="9525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2" sqref="A2"/>
    </sheetView>
  </sheetViews>
  <sheetFormatPr defaultColWidth="9.00390625" defaultRowHeight="12.75"/>
  <cols>
    <col min="1" max="1025" width="8.75390625" style="0" customWidth="1"/>
  </cols>
  <sheetData>
    <row r="1" ht="12.75">
      <c r="A1" s="1" t="s">
        <v>0</v>
      </c>
    </row>
    <row r="2" spans="1:7" ht="57.75" customHeight="1">
      <c r="A2" s="2" t="s">
        <v>1</v>
      </c>
      <c r="B2" s="2"/>
      <c r="C2" s="2"/>
      <c r="D2" s="2"/>
      <c r="E2" s="2"/>
      <c r="F2" s="2"/>
      <c r="G2" s="2"/>
    </row>
  </sheetData>
  <mergeCells count="1">
    <mergeCell ref="A2:G2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5"/>
  <sheetViews>
    <sheetView showGridLines="0" tabSelected="1" workbookViewId="0" topLeftCell="B46">
      <selection activeCell="I49" sqref="I49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3" customWidth="1"/>
    <col min="4" max="4" width="13.00390625" style="3" customWidth="1"/>
    <col min="5" max="5" width="9.75390625" style="3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  <col min="16" max="1025" width="9.00390625" style="0" customWidth="1"/>
  </cols>
  <sheetData>
    <row r="1" spans="1:10" ht="33.75" customHeight="1">
      <c r="A1" s="4" t="s">
        <v>2</v>
      </c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1:15" ht="36" customHeight="1">
      <c r="A2" s="6"/>
      <c r="B2" s="7" t="s">
        <v>4</v>
      </c>
      <c r="C2" s="8"/>
      <c r="D2" s="9" t="s">
        <v>5</v>
      </c>
      <c r="E2" s="10" t="s">
        <v>6</v>
      </c>
      <c r="F2" s="10"/>
      <c r="G2" s="10"/>
      <c r="H2" s="10"/>
      <c r="I2" s="10"/>
      <c r="J2" s="10"/>
      <c r="O2" s="11"/>
    </row>
    <row r="3" spans="1:10" ht="27" customHeight="1">
      <c r="A3" s="6"/>
      <c r="B3" s="12" t="s">
        <v>7</v>
      </c>
      <c r="C3" s="8"/>
      <c r="D3" s="13" t="s">
        <v>8</v>
      </c>
      <c r="E3" s="14" t="s">
        <v>9</v>
      </c>
      <c r="F3" s="14"/>
      <c r="G3" s="14"/>
      <c r="H3" s="14"/>
      <c r="I3" s="14"/>
      <c r="J3" s="14"/>
    </row>
    <row r="4" spans="1:10" ht="23.25" customHeight="1">
      <c r="A4" s="15">
        <v>561</v>
      </c>
      <c r="B4" s="16" t="s">
        <v>10</v>
      </c>
      <c r="C4" s="17"/>
      <c r="D4" s="18" t="s">
        <v>11</v>
      </c>
      <c r="E4" s="19" t="s">
        <v>12</v>
      </c>
      <c r="F4" s="19"/>
      <c r="G4" s="19"/>
      <c r="H4" s="19"/>
      <c r="I4" s="19"/>
      <c r="J4" s="19"/>
    </row>
    <row r="5" spans="1:10" ht="24" customHeight="1">
      <c r="A5" s="6"/>
      <c r="B5" s="20" t="s">
        <v>13</v>
      </c>
      <c r="D5" s="21" t="s">
        <v>14</v>
      </c>
      <c r="E5" s="21"/>
      <c r="F5" s="21"/>
      <c r="G5" s="21"/>
      <c r="H5" s="22" t="s">
        <v>15</v>
      </c>
      <c r="I5" s="23">
        <v>261718</v>
      </c>
      <c r="J5" s="24"/>
    </row>
    <row r="6" spans="1:10" ht="15.75" customHeight="1">
      <c r="A6" s="6"/>
      <c r="B6" s="25"/>
      <c r="C6" s="26"/>
      <c r="D6" s="27" t="s">
        <v>16</v>
      </c>
      <c r="E6" s="27"/>
      <c r="F6" s="27"/>
      <c r="G6" s="27"/>
      <c r="H6" s="22" t="s">
        <v>17</v>
      </c>
      <c r="I6" s="28"/>
      <c r="J6" s="24"/>
    </row>
    <row r="7" spans="1:10" ht="15.75" customHeight="1">
      <c r="A7" s="6"/>
      <c r="B7" s="29"/>
      <c r="C7" s="30"/>
      <c r="D7" s="31" t="s">
        <v>18</v>
      </c>
      <c r="E7" s="31"/>
      <c r="F7" s="31"/>
      <c r="G7" s="31"/>
      <c r="H7" s="32"/>
      <c r="I7" s="33"/>
      <c r="J7" s="34"/>
    </row>
    <row r="8" spans="1:10" ht="24" customHeight="1" hidden="1">
      <c r="A8" s="6"/>
      <c r="B8" s="20" t="s">
        <v>19</v>
      </c>
      <c r="D8" s="35"/>
      <c r="H8" s="22" t="s">
        <v>15</v>
      </c>
      <c r="I8" s="28"/>
      <c r="J8" s="24"/>
    </row>
    <row r="9" spans="1:10" ht="15.75" customHeight="1" hidden="1">
      <c r="A9" s="6"/>
      <c r="B9" s="6"/>
      <c r="D9" s="35"/>
      <c r="H9" s="22" t="s">
        <v>17</v>
      </c>
      <c r="I9" s="28"/>
      <c r="J9" s="24"/>
    </row>
    <row r="10" spans="1:10" ht="15.75" customHeight="1" hidden="1">
      <c r="A10" s="6"/>
      <c r="B10" s="36"/>
      <c r="C10" s="30"/>
      <c r="D10" s="37"/>
      <c r="E10" s="38"/>
      <c r="F10" s="32"/>
      <c r="G10" s="39"/>
      <c r="H10" s="39"/>
      <c r="I10" s="40"/>
      <c r="J10" s="34"/>
    </row>
    <row r="11" spans="1:10" ht="24" customHeight="1">
      <c r="A11" s="6"/>
      <c r="B11" s="20" t="s">
        <v>20</v>
      </c>
      <c r="D11" s="41"/>
      <c r="E11" s="41"/>
      <c r="F11" s="41"/>
      <c r="G11" s="41"/>
      <c r="H11" s="22" t="s">
        <v>15</v>
      </c>
      <c r="I11" s="42"/>
      <c r="J11" s="24"/>
    </row>
    <row r="12" spans="1:10" ht="15.75" customHeight="1">
      <c r="A12" s="6"/>
      <c r="B12" s="25"/>
      <c r="C12" s="26"/>
      <c r="D12" s="43"/>
      <c r="E12" s="43"/>
      <c r="F12" s="43"/>
      <c r="G12" s="43"/>
      <c r="H12" s="22" t="s">
        <v>17</v>
      </c>
      <c r="I12" s="42"/>
      <c r="J12" s="24"/>
    </row>
    <row r="13" spans="1:10" ht="15.75" customHeight="1">
      <c r="A13" s="6"/>
      <c r="B13" s="29"/>
      <c r="C13" s="30"/>
      <c r="D13" s="44"/>
      <c r="E13" s="45"/>
      <c r="F13" s="45"/>
      <c r="G13" s="45"/>
      <c r="H13" s="46"/>
      <c r="I13" s="33"/>
      <c r="J13" s="34"/>
    </row>
    <row r="14" spans="1:10" ht="24" customHeight="1">
      <c r="A14" s="6"/>
      <c r="B14" s="47" t="s">
        <v>21</v>
      </c>
      <c r="C14" s="48"/>
      <c r="D14" s="21" t="s">
        <v>22</v>
      </c>
      <c r="E14" s="21"/>
      <c r="F14" s="49"/>
      <c r="G14" s="49"/>
      <c r="H14" s="50"/>
      <c r="I14" s="49"/>
      <c r="J14" s="51"/>
    </row>
    <row r="15" spans="1:10" ht="32.25" customHeight="1">
      <c r="A15" s="6"/>
      <c r="B15" s="36" t="s">
        <v>23</v>
      </c>
      <c r="C15" s="52"/>
      <c r="D15" s="53"/>
      <c r="E15" s="54"/>
      <c r="F15" s="54"/>
      <c r="G15" s="55"/>
      <c r="H15" s="55"/>
      <c r="I15" s="56" t="s">
        <v>24</v>
      </c>
      <c r="J15" s="56"/>
    </row>
    <row r="16" spans="1:10" ht="23.25" customHeight="1">
      <c r="A16" s="57" t="s">
        <v>25</v>
      </c>
      <c r="B16" s="58" t="s">
        <v>25</v>
      </c>
      <c r="C16" s="59"/>
      <c r="D16" s="60"/>
      <c r="E16" s="61"/>
      <c r="F16" s="61"/>
      <c r="G16" s="61"/>
      <c r="H16" s="61"/>
      <c r="I16" s="62">
        <f>I49+I50+I51+I52+I53+I54+I55+I56+I61</f>
        <v>0</v>
      </c>
      <c r="J16" s="62"/>
    </row>
    <row r="17" spans="1:10" ht="23.25" customHeight="1">
      <c r="A17" s="57" t="s">
        <v>26</v>
      </c>
      <c r="B17" s="58" t="s">
        <v>26</v>
      </c>
      <c r="C17" s="59"/>
      <c r="D17" s="60"/>
      <c r="E17" s="61"/>
      <c r="F17" s="61"/>
      <c r="G17" s="61"/>
      <c r="H17" s="61"/>
      <c r="I17" s="62">
        <f>I57+I58+I59+I60</f>
        <v>0</v>
      </c>
      <c r="J17" s="62"/>
    </row>
    <row r="18" spans="1:10" ht="23.25" customHeight="1">
      <c r="A18" s="57" t="s">
        <v>27</v>
      </c>
      <c r="B18" s="58" t="s">
        <v>27</v>
      </c>
      <c r="C18" s="59"/>
      <c r="D18" s="60"/>
      <c r="E18" s="61"/>
      <c r="F18" s="61"/>
      <c r="G18" s="61"/>
      <c r="H18" s="61"/>
      <c r="I18" s="62">
        <v>0</v>
      </c>
      <c r="J18" s="62"/>
    </row>
    <row r="19" spans="1:10" ht="23.25" customHeight="1">
      <c r="A19" s="57" t="s">
        <v>28</v>
      </c>
      <c r="B19" s="58" t="s">
        <v>29</v>
      </c>
      <c r="C19" s="59"/>
      <c r="D19" s="60"/>
      <c r="E19" s="61"/>
      <c r="F19" s="61"/>
      <c r="G19" s="61"/>
      <c r="H19" s="61"/>
      <c r="I19" s="62">
        <v>0</v>
      </c>
      <c r="J19" s="62"/>
    </row>
    <row r="20" spans="1:10" ht="23.25" customHeight="1">
      <c r="A20" s="57" t="s">
        <v>30</v>
      </c>
      <c r="B20" s="58" t="s">
        <v>31</v>
      </c>
      <c r="C20" s="59"/>
      <c r="D20" s="60"/>
      <c r="E20" s="61"/>
      <c r="F20" s="61"/>
      <c r="G20" s="61"/>
      <c r="H20" s="61"/>
      <c r="I20" s="62">
        <v>0</v>
      </c>
      <c r="J20" s="62"/>
    </row>
    <row r="21" spans="1:10" ht="23.25" customHeight="1">
      <c r="A21" s="6"/>
      <c r="B21" s="63" t="s">
        <v>24</v>
      </c>
      <c r="C21" s="64"/>
      <c r="D21" s="65"/>
      <c r="E21" s="66"/>
      <c r="F21" s="66"/>
      <c r="G21" s="66"/>
      <c r="H21" s="66"/>
      <c r="I21" s="67">
        <f>SUM(I16:J20)</f>
        <v>0</v>
      </c>
      <c r="J21" s="67"/>
    </row>
    <row r="22" spans="1:10" ht="33" customHeight="1">
      <c r="A22" s="6"/>
      <c r="B22" s="68" t="s">
        <v>32</v>
      </c>
      <c r="C22" s="59"/>
      <c r="D22" s="60"/>
      <c r="E22" s="69"/>
      <c r="F22" s="70"/>
      <c r="G22" s="71"/>
      <c r="H22" s="71"/>
      <c r="I22" s="71"/>
      <c r="J22" s="72"/>
    </row>
    <row r="23" spans="1:10" ht="23.25" customHeight="1">
      <c r="A23" s="6"/>
      <c r="B23" s="58" t="s">
        <v>33</v>
      </c>
      <c r="C23" s="59"/>
      <c r="D23" s="60"/>
      <c r="E23" s="73">
        <v>15</v>
      </c>
      <c r="F23" s="70" t="s">
        <v>34</v>
      </c>
      <c r="G23" s="74">
        <v>0</v>
      </c>
      <c r="H23" s="74"/>
      <c r="I23" s="74"/>
      <c r="J23" s="72" t="str">
        <f>Mena</f>
        <v>CZK</v>
      </c>
    </row>
    <row r="24" spans="1:10" ht="23.25" customHeight="1">
      <c r="A24" s="6"/>
      <c r="B24" s="58" t="s">
        <v>35</v>
      </c>
      <c r="C24" s="59"/>
      <c r="D24" s="60"/>
      <c r="E24" s="73">
        <f>SazbaDPH1</f>
        <v>15</v>
      </c>
      <c r="F24" s="70" t="s">
        <v>34</v>
      </c>
      <c r="G24" s="75">
        <v>0</v>
      </c>
      <c r="H24" s="75"/>
      <c r="I24" s="75"/>
      <c r="J24" s="72" t="str">
        <f>Mena</f>
        <v>CZK</v>
      </c>
    </row>
    <row r="25" spans="1:10" ht="23.25" customHeight="1">
      <c r="A25" s="6"/>
      <c r="B25" s="58" t="s">
        <v>36</v>
      </c>
      <c r="C25" s="59"/>
      <c r="D25" s="60"/>
      <c r="E25" s="73">
        <v>21</v>
      </c>
      <c r="F25" s="70" t="s">
        <v>34</v>
      </c>
      <c r="G25" s="74">
        <f>I21</f>
        <v>0</v>
      </c>
      <c r="H25" s="74"/>
      <c r="I25" s="74"/>
      <c r="J25" s="72" t="str">
        <f>Mena</f>
        <v>CZK</v>
      </c>
    </row>
    <row r="26" spans="1:10" ht="23.25" customHeight="1">
      <c r="A26" s="6"/>
      <c r="B26" s="76" t="s">
        <v>37</v>
      </c>
      <c r="C26" s="77"/>
      <c r="D26" s="53"/>
      <c r="E26" s="78">
        <f>SazbaDPH2</f>
        <v>21</v>
      </c>
      <c r="F26" s="79" t="s">
        <v>34</v>
      </c>
      <c r="G26" s="80">
        <f>G25*0.21</f>
        <v>0</v>
      </c>
      <c r="H26" s="80"/>
      <c r="I26" s="80"/>
      <c r="J26" s="81" t="str">
        <f>Mena</f>
        <v>CZK</v>
      </c>
    </row>
    <row r="27" spans="1:10" ht="23.25" customHeight="1">
      <c r="A27" s="6"/>
      <c r="B27" s="20" t="s">
        <v>38</v>
      </c>
      <c r="C27" s="82"/>
      <c r="D27" s="83"/>
      <c r="E27" s="82"/>
      <c r="F27" s="84"/>
      <c r="G27" s="85">
        <v>0</v>
      </c>
      <c r="H27" s="85"/>
      <c r="I27" s="85"/>
      <c r="J27" s="86" t="str">
        <f>Mena</f>
        <v>CZK</v>
      </c>
    </row>
    <row r="28" spans="1:10" ht="27.75" customHeight="1" hidden="1">
      <c r="A28" s="6"/>
      <c r="B28" s="87" t="s">
        <v>39</v>
      </c>
      <c r="C28" s="88"/>
      <c r="D28" s="88"/>
      <c r="E28" s="89"/>
      <c r="F28" s="90"/>
      <c r="G28" s="91">
        <v>700442.01</v>
      </c>
      <c r="H28" s="91"/>
      <c r="I28" s="91"/>
      <c r="J28" s="92" t="str">
        <f>Mena</f>
        <v>CZK</v>
      </c>
    </row>
    <row r="29" spans="1:10" ht="27.75" customHeight="1">
      <c r="A29" s="6"/>
      <c r="B29" s="87" t="s">
        <v>40</v>
      </c>
      <c r="C29" s="93"/>
      <c r="D29" s="93"/>
      <c r="E29" s="93"/>
      <c r="F29" s="94"/>
      <c r="G29" s="91">
        <f>G23+G24+G25+G26</f>
        <v>0</v>
      </c>
      <c r="H29" s="91"/>
      <c r="I29" s="91"/>
      <c r="J29" s="95" t="s">
        <v>41</v>
      </c>
    </row>
    <row r="30" spans="1:10" ht="12.75" customHeight="1">
      <c r="A30" s="6"/>
      <c r="B30" s="6"/>
      <c r="J30" s="96"/>
    </row>
    <row r="31" spans="1:10" ht="30" customHeight="1">
      <c r="A31" s="6"/>
      <c r="B31" s="6"/>
      <c r="J31" s="96"/>
    </row>
    <row r="32" spans="1:10" ht="18.75" customHeight="1">
      <c r="A32" s="6"/>
      <c r="B32" s="97"/>
      <c r="C32" s="98" t="s">
        <v>42</v>
      </c>
      <c r="D32" s="99"/>
      <c r="E32" s="99"/>
      <c r="F32" s="100" t="s">
        <v>43</v>
      </c>
      <c r="G32" s="101"/>
      <c r="H32" s="102"/>
      <c r="I32" s="101"/>
      <c r="J32" s="96"/>
    </row>
    <row r="33" spans="1:10" ht="47.25" customHeight="1">
      <c r="A33" s="6"/>
      <c r="B33" s="6"/>
      <c r="J33" s="96"/>
    </row>
    <row r="34" spans="1:10" s="1" customFormat="1" ht="18.75" customHeight="1">
      <c r="A34" s="103"/>
      <c r="B34" s="103"/>
      <c r="C34" s="104"/>
      <c r="D34" s="105"/>
      <c r="E34" s="105"/>
      <c r="G34" s="106"/>
      <c r="H34" s="106"/>
      <c r="I34" s="106"/>
      <c r="J34" s="107"/>
    </row>
    <row r="35" spans="1:10" ht="12.75" customHeight="1">
      <c r="A35" s="6"/>
      <c r="B35" s="6"/>
      <c r="D35" s="108" t="s">
        <v>44</v>
      </c>
      <c r="E35" s="108"/>
      <c r="H35" s="109" t="s">
        <v>45</v>
      </c>
      <c r="J35" s="96"/>
    </row>
    <row r="36" spans="1:10" ht="13.5" customHeight="1">
      <c r="A36" s="110"/>
      <c r="B36" s="110"/>
      <c r="C36" s="111"/>
      <c r="D36" s="111"/>
      <c r="E36" s="111"/>
      <c r="F36" s="112"/>
      <c r="G36" s="112"/>
      <c r="H36" s="112"/>
      <c r="I36" s="112"/>
      <c r="J36" s="113"/>
    </row>
    <row r="37" spans="2:10" ht="27" customHeight="1" hidden="1">
      <c r="B37" s="114" t="s">
        <v>46</v>
      </c>
      <c r="C37" s="115"/>
      <c r="D37" s="115"/>
      <c r="E37" s="115"/>
      <c r="F37" s="116"/>
      <c r="G37" s="116"/>
      <c r="H37" s="116"/>
      <c r="I37" s="116"/>
      <c r="J37" s="117"/>
    </row>
    <row r="38" spans="1:10" ht="25.5" customHeight="1" hidden="1">
      <c r="A38" s="118" t="s">
        <v>47</v>
      </c>
      <c r="B38" s="119" t="s">
        <v>48</v>
      </c>
      <c r="C38" s="120" t="s">
        <v>49</v>
      </c>
      <c r="D38" s="120"/>
      <c r="E38" s="120"/>
      <c r="F38" s="121" t="str">
        <f>B23</f>
        <v>Základ pro sníženou DPH</v>
      </c>
      <c r="G38" s="121" t="str">
        <f>B25</f>
        <v>Základ pro základní DPH</v>
      </c>
      <c r="H38" s="122" t="s">
        <v>50</v>
      </c>
      <c r="I38" s="122" t="s">
        <v>51</v>
      </c>
      <c r="J38" s="123" t="s">
        <v>34</v>
      </c>
    </row>
    <row r="39" spans="1:10" ht="25.5" customHeight="1" hidden="1">
      <c r="A39" s="118">
        <v>1</v>
      </c>
      <c r="B39" s="124" t="s">
        <v>52</v>
      </c>
      <c r="C39" s="125"/>
      <c r="D39" s="125"/>
      <c r="E39" s="125"/>
      <c r="F39" s="126">
        <v>0</v>
      </c>
      <c r="G39" s="127">
        <v>700442.01</v>
      </c>
      <c r="H39" s="128">
        <v>147092.82</v>
      </c>
      <c r="I39" s="128">
        <v>847534.83</v>
      </c>
      <c r="J39" s="129">
        <f>IF(CenaCelkemVypocet=0,"",I39/CenaCelkemVypocet*100)</f>
        <v>100</v>
      </c>
    </row>
    <row r="40" spans="1:10" ht="25.5" customHeight="1" hidden="1">
      <c r="A40" s="118">
        <v>2</v>
      </c>
      <c r="B40" s="130" t="s">
        <v>8</v>
      </c>
      <c r="C40" s="131" t="s">
        <v>53</v>
      </c>
      <c r="D40" s="131"/>
      <c r="E40" s="131"/>
      <c r="F40" s="132">
        <v>0</v>
      </c>
      <c r="G40" s="133">
        <v>700442.01</v>
      </c>
      <c r="H40" s="133">
        <v>147092.82</v>
      </c>
      <c r="I40" s="133">
        <v>847534.83</v>
      </c>
      <c r="J40" s="134">
        <f>IF(CenaCelkemVypocet=0,"",I40/CenaCelkemVypocet*100)</f>
        <v>100</v>
      </c>
    </row>
    <row r="41" spans="1:10" ht="25.5" customHeight="1" hidden="1">
      <c r="A41" s="118">
        <v>3</v>
      </c>
      <c r="B41" s="135" t="s">
        <v>11</v>
      </c>
      <c r="C41" s="125" t="s">
        <v>12</v>
      </c>
      <c r="D41" s="125"/>
      <c r="E41" s="125"/>
      <c r="F41" s="136">
        <v>0</v>
      </c>
      <c r="G41" s="128">
        <v>700442.01</v>
      </c>
      <c r="H41" s="128">
        <v>147092.82</v>
      </c>
      <c r="I41" s="128">
        <v>847534.83</v>
      </c>
      <c r="J41" s="129">
        <f>IF(CenaCelkemVypocet=0,"",I41/CenaCelkemVypocet*100)</f>
        <v>100</v>
      </c>
    </row>
    <row r="42" spans="1:10" ht="25.5" customHeight="1" hidden="1">
      <c r="A42" s="118"/>
      <c r="B42" s="137" t="s">
        <v>54</v>
      </c>
      <c r="C42" s="137"/>
      <c r="D42" s="137"/>
      <c r="E42" s="137"/>
      <c r="F42" s="138">
        <f>SUMIF(A39:A41,"=1",F39:F41)</f>
        <v>0</v>
      </c>
      <c r="G42" s="139">
        <f>SUMIF(A39:A41,"=1",G39:G41)</f>
        <v>700442.01</v>
      </c>
      <c r="H42" s="139">
        <f>SUMIF(A39:A41,"=1",H39:H41)</f>
        <v>147092.82</v>
      </c>
      <c r="I42" s="139">
        <f>SUMIF(A39:A41,"=1",I39:I41)</f>
        <v>847534.83</v>
      </c>
      <c r="J42" s="140">
        <f>SUMIF(A39:A41,"=1",J39:J41)</f>
        <v>100</v>
      </c>
    </row>
    <row r="46" ht="15.75">
      <c r="B46" s="141" t="s">
        <v>55</v>
      </c>
    </row>
    <row r="48" spans="1:10" ht="25.5" customHeight="1">
      <c r="A48" s="142"/>
      <c r="B48" s="143" t="s">
        <v>48</v>
      </c>
      <c r="C48" s="143" t="s">
        <v>49</v>
      </c>
      <c r="D48" s="144"/>
      <c r="E48" s="144"/>
      <c r="F48" s="145" t="s">
        <v>56</v>
      </c>
      <c r="G48" s="145"/>
      <c r="H48" s="145"/>
      <c r="I48" s="145" t="s">
        <v>24</v>
      </c>
      <c r="J48" s="145" t="s">
        <v>34</v>
      </c>
    </row>
    <row r="49" spans="1:10" ht="36.75" customHeight="1">
      <c r="A49" s="146"/>
      <c r="B49" s="147" t="s">
        <v>57</v>
      </c>
      <c r="C49" s="148" t="s">
        <v>58</v>
      </c>
      <c r="D49" s="148"/>
      <c r="E49" s="148"/>
      <c r="F49" s="149" t="s">
        <v>25</v>
      </c>
      <c r="G49" s="150"/>
      <c r="H49" s="150"/>
      <c r="I49" s="150">
        <f>'01 2 Pol'!G8</f>
        <v>0</v>
      </c>
      <c r="J49" s="151" t="str">
        <f>IF(I62=0,"",I49/I62*100)</f>
        <v/>
      </c>
    </row>
    <row r="50" spans="1:10" ht="36.75" customHeight="1">
      <c r="A50" s="146"/>
      <c r="B50" s="147" t="s">
        <v>59</v>
      </c>
      <c r="C50" s="148" t="s">
        <v>60</v>
      </c>
      <c r="D50" s="148"/>
      <c r="E50" s="148"/>
      <c r="F50" s="149" t="s">
        <v>25</v>
      </c>
      <c r="G50" s="150"/>
      <c r="H50" s="150"/>
      <c r="I50" s="150">
        <f>'01 2 Pol'!G13</f>
        <v>0</v>
      </c>
      <c r="J50" s="151" t="str">
        <f>IF(I62=0,"",I50/I62*100)</f>
        <v/>
      </c>
    </row>
    <row r="51" spans="1:10" ht="36.75" customHeight="1">
      <c r="A51" s="146"/>
      <c r="B51" s="147" t="s">
        <v>61</v>
      </c>
      <c r="C51" s="148" t="s">
        <v>62</v>
      </c>
      <c r="D51" s="148"/>
      <c r="E51" s="148"/>
      <c r="F51" s="149" t="s">
        <v>25</v>
      </c>
      <c r="G51" s="150"/>
      <c r="H51" s="150"/>
      <c r="I51" s="150">
        <f>'01 2 Pol'!G16</f>
        <v>0</v>
      </c>
      <c r="J51" s="151" t="str">
        <f>IF(I62=0,"",I51/I62*100)</f>
        <v/>
      </c>
    </row>
    <row r="52" spans="1:10" ht="36.75" customHeight="1">
      <c r="A52" s="146"/>
      <c r="B52" s="147" t="s">
        <v>63</v>
      </c>
      <c r="C52" s="148" t="s">
        <v>64</v>
      </c>
      <c r="D52" s="148"/>
      <c r="E52" s="148"/>
      <c r="F52" s="149" t="s">
        <v>25</v>
      </c>
      <c r="G52" s="150"/>
      <c r="H52" s="150"/>
      <c r="I52" s="150">
        <f>'01 2 Pol'!G24</f>
        <v>0</v>
      </c>
      <c r="J52" s="151" t="str">
        <f>IF(I62=0,"",I52/I62*100)</f>
        <v/>
      </c>
    </row>
    <row r="53" spans="1:10" ht="36.75" customHeight="1">
      <c r="A53" s="146"/>
      <c r="B53" s="147" t="s">
        <v>65</v>
      </c>
      <c r="C53" s="148" t="s">
        <v>66</v>
      </c>
      <c r="D53" s="148"/>
      <c r="E53" s="148"/>
      <c r="F53" s="149" t="s">
        <v>25</v>
      </c>
      <c r="G53" s="150"/>
      <c r="H53" s="150"/>
      <c r="I53" s="150">
        <f>'01 2 Pol'!G27</f>
        <v>0</v>
      </c>
      <c r="J53" s="151" t="str">
        <f>IF(I62=0,"",I53/I62*100)</f>
        <v/>
      </c>
    </row>
    <row r="54" spans="1:10" ht="36.75" customHeight="1">
      <c r="A54" s="146"/>
      <c r="B54" s="147" t="s">
        <v>67</v>
      </c>
      <c r="C54" s="148" t="s">
        <v>68</v>
      </c>
      <c r="D54" s="148"/>
      <c r="E54" s="148"/>
      <c r="F54" s="149" t="s">
        <v>25</v>
      </c>
      <c r="G54" s="150"/>
      <c r="H54" s="150"/>
      <c r="I54" s="150">
        <f>'01 2 Pol'!G30</f>
        <v>0</v>
      </c>
      <c r="J54" s="151" t="str">
        <f>IF(I62=0,"",I54/I62*100)</f>
        <v/>
      </c>
    </row>
    <row r="55" spans="1:10" ht="36.75" customHeight="1">
      <c r="A55" s="146"/>
      <c r="B55" s="147" t="s">
        <v>69</v>
      </c>
      <c r="C55" s="148" t="s">
        <v>70</v>
      </c>
      <c r="D55" s="148"/>
      <c r="E55" s="148"/>
      <c r="F55" s="149" t="s">
        <v>25</v>
      </c>
      <c r="G55" s="150"/>
      <c r="H55" s="150"/>
      <c r="I55" s="150">
        <f>'01 2 Pol'!G37</f>
        <v>0</v>
      </c>
      <c r="J55" s="151" t="str">
        <f>IF(I62=0,"",I55/I62*100)</f>
        <v/>
      </c>
    </row>
    <row r="56" spans="1:10" ht="36.75" customHeight="1">
      <c r="A56" s="146"/>
      <c r="B56" s="147" t="s">
        <v>71</v>
      </c>
      <c r="C56" s="148" t="s">
        <v>72</v>
      </c>
      <c r="D56" s="148"/>
      <c r="E56" s="148"/>
      <c r="F56" s="149" t="s">
        <v>25</v>
      </c>
      <c r="G56" s="150"/>
      <c r="H56" s="150"/>
      <c r="I56" s="150">
        <f>'01 2 Pol'!G39</f>
        <v>0</v>
      </c>
      <c r="J56" s="151" t="str">
        <f>IF(I62=0,"",I56/I62*100)</f>
        <v/>
      </c>
    </row>
    <row r="57" spans="1:10" ht="36.75" customHeight="1">
      <c r="A57" s="146"/>
      <c r="B57" s="147" t="s">
        <v>73</v>
      </c>
      <c r="C57" s="148" t="s">
        <v>74</v>
      </c>
      <c r="D57" s="148"/>
      <c r="E57" s="148"/>
      <c r="F57" s="149" t="s">
        <v>26</v>
      </c>
      <c r="G57" s="150"/>
      <c r="H57" s="150"/>
      <c r="I57" s="150">
        <f>'01 2 Pol'!G59</f>
        <v>0</v>
      </c>
      <c r="J57" s="151" t="str">
        <f>IF(I62=0,"",I57/I62*100)</f>
        <v/>
      </c>
    </row>
    <row r="58" spans="1:10" ht="36.75" customHeight="1">
      <c r="A58" s="146"/>
      <c r="B58" s="147" t="s">
        <v>75</v>
      </c>
      <c r="C58" s="148" t="s">
        <v>76</v>
      </c>
      <c r="D58" s="148"/>
      <c r="E58" s="148"/>
      <c r="F58" s="149" t="s">
        <v>26</v>
      </c>
      <c r="G58" s="150"/>
      <c r="H58" s="150"/>
      <c r="I58" s="150">
        <f>'01 2 Pol'!G62</f>
        <v>0</v>
      </c>
      <c r="J58" s="151" t="str">
        <f>IF(I62=0,"",I58/I62*100)</f>
        <v/>
      </c>
    </row>
    <row r="59" spans="1:10" ht="36.75" customHeight="1">
      <c r="A59" s="146"/>
      <c r="B59" s="147" t="s">
        <v>77</v>
      </c>
      <c r="C59" s="148" t="s">
        <v>78</v>
      </c>
      <c r="D59" s="148"/>
      <c r="E59" s="148"/>
      <c r="F59" s="149" t="s">
        <v>26</v>
      </c>
      <c r="G59" s="150"/>
      <c r="H59" s="150"/>
      <c r="I59" s="150">
        <f>'01 2 Pol'!G65</f>
        <v>0</v>
      </c>
      <c r="J59" s="151" t="str">
        <f>IF(I62=0,"",I59/I62*100)</f>
        <v/>
      </c>
    </row>
    <row r="60" spans="1:10" ht="36.75" customHeight="1">
      <c r="A60" s="146"/>
      <c r="B60" s="147" t="s">
        <v>79</v>
      </c>
      <c r="C60" s="148" t="s">
        <v>80</v>
      </c>
      <c r="D60" s="148"/>
      <c r="E60" s="148"/>
      <c r="F60" s="149" t="s">
        <v>26</v>
      </c>
      <c r="G60" s="150"/>
      <c r="H60" s="150"/>
      <c r="I60" s="150">
        <f>'01 2 Pol'!G68</f>
        <v>0</v>
      </c>
      <c r="J60" s="151" t="str">
        <f>IF(I62=0,"",I60/I62*100)</f>
        <v/>
      </c>
    </row>
    <row r="61" spans="1:10" ht="36.75" customHeight="1">
      <c r="A61" s="146"/>
      <c r="B61" s="147" t="s">
        <v>81</v>
      </c>
      <c r="C61" s="148" t="s">
        <v>82</v>
      </c>
      <c r="D61" s="148"/>
      <c r="E61" s="148"/>
      <c r="F61" s="149" t="s">
        <v>83</v>
      </c>
      <c r="G61" s="150"/>
      <c r="H61" s="150"/>
      <c r="I61" s="150">
        <f>'01 2 Pol'!G71</f>
        <v>0</v>
      </c>
      <c r="J61" s="151" t="str">
        <f>IF(I62=0,"",I61/I62*100)</f>
        <v/>
      </c>
    </row>
    <row r="62" spans="1:10" ht="25.5" customHeight="1">
      <c r="A62" s="152"/>
      <c r="B62" s="153" t="s">
        <v>51</v>
      </c>
      <c r="C62" s="154"/>
      <c r="D62" s="155"/>
      <c r="E62" s="155"/>
      <c r="F62" s="156"/>
      <c r="G62" s="157"/>
      <c r="H62" s="157"/>
      <c r="I62" s="157">
        <f>SUM(I49:I61)</f>
        <v>0</v>
      </c>
      <c r="J62" s="158">
        <f>SUM(J49:J61)</f>
        <v>0</v>
      </c>
    </row>
    <row r="63" spans="6:10" ht="12.75">
      <c r="F63" s="159"/>
      <c r="G63" s="159"/>
      <c r="H63" s="159"/>
      <c r="I63" s="159"/>
      <c r="J63" s="160"/>
    </row>
    <row r="64" spans="6:10" ht="12.75">
      <c r="F64" s="159"/>
      <c r="G64" s="159"/>
      <c r="H64" s="159"/>
      <c r="I64" s="159"/>
      <c r="J64" s="160"/>
    </row>
    <row r="65" spans="6:10" ht="12.75">
      <c r="F65" s="159"/>
      <c r="G65" s="159"/>
      <c r="H65" s="159"/>
      <c r="I65" s="159"/>
      <c r="J65" s="160"/>
    </row>
  </sheetData>
  <mergeCells count="59">
    <mergeCell ref="B1:J1"/>
    <mergeCell ref="E2:J2"/>
    <mergeCell ref="E3:J3"/>
    <mergeCell ref="E4:J4"/>
    <mergeCell ref="D5:G5"/>
    <mergeCell ref="D6:G6"/>
    <mergeCell ref="D7:G7"/>
    <mergeCell ref="D11:G11"/>
    <mergeCell ref="D12:G12"/>
    <mergeCell ref="E13:G13"/>
    <mergeCell ref="D14:E14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4:E34"/>
    <mergeCell ref="G34:I34"/>
    <mergeCell ref="D35:E35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</mergeCells>
  <printOptions/>
  <pageMargins left="0.39375" right="0.196527777777778" top="0.590277777777778" bottom="0.393055555555556" header="0.511805555555555" footer="0.196527777777778"/>
  <pageSetup horizontalDpi="300" verticalDpi="300" orientation="portrait" paperSize="9" copies="1"/>
  <headerFooter>
    <oddFooter>&amp;L&amp;9Zpracováno programem BUILDpower S,  © RTS, a.s.&amp;R&amp;9Stránka &amp;P z &amp;N</oddFooter>
  </headerFooter>
  <rowBreaks count="1" manualBreakCount="1">
    <brk id="36" max="1638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161" customWidth="1"/>
    <col min="2" max="2" width="14.375" style="161" customWidth="1"/>
    <col min="3" max="3" width="38.25390625" style="162" customWidth="1"/>
    <col min="4" max="4" width="4.625" style="161" customWidth="1"/>
    <col min="5" max="5" width="10.625" style="161" customWidth="1"/>
    <col min="6" max="6" width="9.875" style="161" customWidth="1"/>
    <col min="7" max="7" width="12.75390625" style="161" customWidth="1"/>
    <col min="8" max="1025" width="9.125" style="161" customWidth="1"/>
  </cols>
  <sheetData>
    <row r="1" spans="1:7" ht="15.75">
      <c r="A1" s="163" t="s">
        <v>84</v>
      </c>
      <c r="B1" s="163"/>
      <c r="C1" s="163"/>
      <c r="D1" s="163"/>
      <c r="E1" s="163"/>
      <c r="F1" s="163"/>
      <c r="G1" s="163"/>
    </row>
    <row r="2" spans="1:7" ht="24.95" customHeight="1">
      <c r="A2" s="164" t="s">
        <v>85</v>
      </c>
      <c r="B2" s="165"/>
      <c r="C2" s="166"/>
      <c r="D2" s="166"/>
      <c r="E2" s="166"/>
      <c r="F2" s="166"/>
      <c r="G2" s="166"/>
    </row>
    <row r="3" spans="1:7" ht="24.95" customHeight="1">
      <c r="A3" s="164" t="s">
        <v>86</v>
      </c>
      <c r="B3" s="165"/>
      <c r="C3" s="166"/>
      <c r="D3" s="166"/>
      <c r="E3" s="166"/>
      <c r="F3" s="166"/>
      <c r="G3" s="166"/>
    </row>
    <row r="4" spans="1:7" ht="24.95" customHeight="1">
      <c r="A4" s="164" t="s">
        <v>87</v>
      </c>
      <c r="B4" s="165"/>
      <c r="C4" s="166"/>
      <c r="D4" s="166"/>
      <c r="E4" s="166"/>
      <c r="F4" s="166"/>
      <c r="G4" s="166"/>
    </row>
    <row r="5" spans="2:4" ht="12.75">
      <c r="B5" s="167"/>
      <c r="C5" s="168"/>
      <c r="D5" s="169"/>
    </row>
  </sheetData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1106"/>
  <sheetViews>
    <sheetView workbookViewId="0" topLeftCell="A1">
      <pane ySplit="7" topLeftCell="A8" activePane="bottomLeft" state="frozen"/>
      <selection pane="topLeft" activeCell="A1" sqref="A1"/>
      <selection pane="bottomLeft" activeCell="G114" sqref="G114"/>
    </sheetView>
  </sheetViews>
  <sheetFormatPr defaultColWidth="9.00390625" defaultRowHeight="12.75" outlineLevelRow="1"/>
  <cols>
    <col min="1" max="1" width="3.375" style="0" customWidth="1"/>
    <col min="2" max="2" width="12.625" style="170" customWidth="1"/>
    <col min="3" max="3" width="38.25390625" style="17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1" width="11.625" style="0" hidden="1" customWidth="1"/>
    <col min="12" max="13" width="8.75390625" style="0" customWidth="1"/>
    <col min="14" max="24" width="11.625" style="0" hidden="1" customWidth="1"/>
    <col min="25" max="28" width="8.75390625" style="0" customWidth="1"/>
    <col min="29" max="29" width="11.625" style="0" hidden="1" customWidth="1"/>
    <col min="30" max="30" width="8.75390625" style="0" customWidth="1"/>
    <col min="31" max="41" width="11.625" style="0" hidden="1" customWidth="1"/>
    <col min="42" max="1025" width="8.75390625" style="0" customWidth="1"/>
  </cols>
  <sheetData>
    <row r="1" spans="1:33" ht="15.75" customHeight="1">
      <c r="A1" s="171" t="s">
        <v>84</v>
      </c>
      <c r="B1" s="171"/>
      <c r="C1" s="171"/>
      <c r="D1" s="171"/>
      <c r="E1" s="171"/>
      <c r="F1" s="171"/>
      <c r="G1" s="171"/>
      <c r="AG1" t="s">
        <v>88</v>
      </c>
    </row>
    <row r="2" spans="1:33" ht="24.95" customHeight="1">
      <c r="A2" s="164" t="s">
        <v>85</v>
      </c>
      <c r="B2" s="165" t="s">
        <v>5</v>
      </c>
      <c r="C2" s="172" t="s">
        <v>89</v>
      </c>
      <c r="D2" s="172"/>
      <c r="E2" s="172"/>
      <c r="F2" s="172"/>
      <c r="G2" s="172"/>
      <c r="AG2" t="s">
        <v>90</v>
      </c>
    </row>
    <row r="3" spans="1:33" ht="24.95" customHeight="1">
      <c r="A3" s="164" t="s">
        <v>86</v>
      </c>
      <c r="B3" s="165" t="s">
        <v>8</v>
      </c>
      <c r="C3" s="172" t="s">
        <v>53</v>
      </c>
      <c r="D3" s="172"/>
      <c r="E3" s="172"/>
      <c r="F3" s="172"/>
      <c r="G3" s="172"/>
      <c r="AC3" s="170" t="s">
        <v>90</v>
      </c>
      <c r="AG3" t="s">
        <v>91</v>
      </c>
    </row>
    <row r="4" spans="1:33" ht="24.95" customHeight="1">
      <c r="A4" s="173" t="s">
        <v>87</v>
      </c>
      <c r="B4" s="174" t="s">
        <v>11</v>
      </c>
      <c r="C4" s="175" t="s">
        <v>12</v>
      </c>
      <c r="D4" s="175"/>
      <c r="E4" s="175"/>
      <c r="F4" s="175"/>
      <c r="G4" s="175"/>
      <c r="AG4" t="s">
        <v>92</v>
      </c>
    </row>
    <row r="5" ht="12.75">
      <c r="D5" s="109"/>
    </row>
    <row r="6" spans="1:24" ht="38.25">
      <c r="A6" s="176" t="s">
        <v>93</v>
      </c>
      <c r="B6" s="177" t="s">
        <v>94</v>
      </c>
      <c r="C6" s="177" t="s">
        <v>95</v>
      </c>
      <c r="D6" s="178" t="s">
        <v>96</v>
      </c>
      <c r="E6" s="176" t="s">
        <v>97</v>
      </c>
      <c r="F6" s="179" t="s">
        <v>98</v>
      </c>
      <c r="G6" s="176" t="s">
        <v>24</v>
      </c>
      <c r="H6" s="180" t="s">
        <v>99</v>
      </c>
      <c r="I6" s="180" t="s">
        <v>100</v>
      </c>
      <c r="J6" s="180" t="s">
        <v>101</v>
      </c>
      <c r="K6" s="180" t="s">
        <v>102</v>
      </c>
      <c r="L6" s="180" t="s">
        <v>103</v>
      </c>
      <c r="M6" s="180" t="s">
        <v>104</v>
      </c>
      <c r="N6" s="180" t="s">
        <v>105</v>
      </c>
      <c r="O6" s="180" t="s">
        <v>106</v>
      </c>
      <c r="P6" s="180" t="s">
        <v>107</v>
      </c>
      <c r="Q6" s="180" t="s">
        <v>108</v>
      </c>
      <c r="R6" s="180" t="s">
        <v>109</v>
      </c>
      <c r="S6" s="180" t="s">
        <v>110</v>
      </c>
      <c r="T6" s="180" t="s">
        <v>111</v>
      </c>
      <c r="U6" s="180" t="s">
        <v>112</v>
      </c>
      <c r="V6" s="180" t="s">
        <v>113</v>
      </c>
      <c r="W6" s="180" t="s">
        <v>114</v>
      </c>
      <c r="X6" s="180" t="s">
        <v>115</v>
      </c>
    </row>
    <row r="7" spans="1:24" ht="12.75" hidden="1">
      <c r="A7" s="161"/>
      <c r="B7" s="167"/>
      <c r="C7" s="167"/>
      <c r="D7" s="169"/>
      <c r="E7" s="181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</row>
    <row r="8" spans="1:33" ht="12.75">
      <c r="A8" s="183" t="s">
        <v>116</v>
      </c>
      <c r="B8" s="184" t="s">
        <v>57</v>
      </c>
      <c r="C8" s="185" t="s">
        <v>58</v>
      </c>
      <c r="D8" s="186"/>
      <c r="E8" s="187"/>
      <c r="F8" s="188"/>
      <c r="G8" s="188">
        <f>SUMIF(AG9:AG12,"&lt;&gt;NOR",G9:G12)</f>
        <v>0</v>
      </c>
      <c r="H8" s="188"/>
      <c r="I8" s="188">
        <f>SUM(I9:I12)</f>
        <v>1101.76</v>
      </c>
      <c r="J8" s="188"/>
      <c r="K8" s="188">
        <f>SUM(K9:K12)</f>
        <v>1777.15</v>
      </c>
      <c r="L8" s="188"/>
      <c r="M8" s="189">
        <f>SUM(M9:M12)</f>
        <v>0</v>
      </c>
      <c r="N8" s="190"/>
      <c r="O8" s="190">
        <f>SUM(O9:O12)</f>
        <v>0.03</v>
      </c>
      <c r="P8" s="190"/>
      <c r="Q8" s="190">
        <f>SUM(Q9:Q12)</f>
        <v>0</v>
      </c>
      <c r="R8" s="190"/>
      <c r="S8" s="190"/>
      <c r="T8" s="190"/>
      <c r="U8" s="190"/>
      <c r="V8" s="190">
        <f>SUM(V9:V12)</f>
        <v>3.67</v>
      </c>
      <c r="W8" s="190"/>
      <c r="X8" s="190"/>
      <c r="AG8" t="s">
        <v>117</v>
      </c>
    </row>
    <row r="9" spans="1:60" ht="12.75" outlineLevel="1">
      <c r="A9" s="191">
        <v>1</v>
      </c>
      <c r="B9" s="192" t="s">
        <v>118</v>
      </c>
      <c r="C9" s="193" t="s">
        <v>119</v>
      </c>
      <c r="D9" s="194" t="s">
        <v>120</v>
      </c>
      <c r="E9" s="195">
        <v>2.04</v>
      </c>
      <c r="F9" s="196">
        <v>0</v>
      </c>
      <c r="G9" s="196">
        <f>ROUND(E9*F9,2)</f>
        <v>0</v>
      </c>
      <c r="H9" s="196">
        <v>540.08</v>
      </c>
      <c r="I9" s="196">
        <f>ROUND(E9*H9,2)</f>
        <v>1101.76</v>
      </c>
      <c r="J9" s="196">
        <v>759.73</v>
      </c>
      <c r="K9" s="196">
        <f>ROUND(E9*J9,2)</f>
        <v>1549.85</v>
      </c>
      <c r="L9" s="196">
        <v>21</v>
      </c>
      <c r="M9" s="197">
        <f>G9*(1+L9/100)</f>
        <v>0</v>
      </c>
      <c r="N9" s="198">
        <v>0.01693</v>
      </c>
      <c r="O9" s="198">
        <f>ROUND(E9*N9,2)</f>
        <v>0.03</v>
      </c>
      <c r="P9" s="198">
        <v>0</v>
      </c>
      <c r="Q9" s="198">
        <f>ROUND(E9*P9,2)</f>
        <v>0</v>
      </c>
      <c r="R9" s="198"/>
      <c r="S9" s="198" t="s">
        <v>121</v>
      </c>
      <c r="T9" s="198" t="s">
        <v>122</v>
      </c>
      <c r="U9" s="198">
        <v>1.5396</v>
      </c>
      <c r="V9" s="198">
        <f>ROUND(E9*U9,2)</f>
        <v>3.14</v>
      </c>
      <c r="W9" s="198"/>
      <c r="X9" s="198" t="s">
        <v>123</v>
      </c>
      <c r="Y9" s="199"/>
      <c r="Z9" s="199"/>
      <c r="AA9" s="199"/>
      <c r="AB9" s="199"/>
      <c r="AC9" s="199"/>
      <c r="AD9" s="199"/>
      <c r="AE9" s="199"/>
      <c r="AF9" s="199"/>
      <c r="AG9" s="199" t="s">
        <v>124</v>
      </c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</row>
    <row r="10" spans="1:60" ht="12.75" outlineLevel="1">
      <c r="A10" s="200"/>
      <c r="B10" s="201"/>
      <c r="C10" s="202" t="s">
        <v>125</v>
      </c>
      <c r="D10" s="203"/>
      <c r="E10" s="204">
        <v>2.04</v>
      </c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9"/>
      <c r="Z10" s="199"/>
      <c r="AA10" s="199"/>
      <c r="AB10" s="199"/>
      <c r="AC10" s="199"/>
      <c r="AD10" s="199"/>
      <c r="AE10" s="199"/>
      <c r="AF10" s="199"/>
      <c r="AG10" s="199" t="s">
        <v>126</v>
      </c>
      <c r="AH10" s="199">
        <v>0</v>
      </c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</row>
    <row r="11" spans="1:60" ht="12.75" outlineLevel="1">
      <c r="A11" s="191">
        <v>2</v>
      </c>
      <c r="B11" s="192" t="s">
        <v>127</v>
      </c>
      <c r="C11" s="193" t="s">
        <v>128</v>
      </c>
      <c r="D11" s="194" t="s">
        <v>120</v>
      </c>
      <c r="E11" s="195">
        <v>2.04</v>
      </c>
      <c r="F11" s="196">
        <v>0</v>
      </c>
      <c r="G11" s="196">
        <f>ROUND(E11*F11,2)</f>
        <v>0</v>
      </c>
      <c r="H11" s="196">
        <v>0</v>
      </c>
      <c r="I11" s="196">
        <f>ROUND(E11*H11,2)</f>
        <v>0</v>
      </c>
      <c r="J11" s="196">
        <v>111.42</v>
      </c>
      <c r="K11" s="196">
        <f>ROUND(E11*J11,2)</f>
        <v>227.3</v>
      </c>
      <c r="L11" s="196">
        <v>21</v>
      </c>
      <c r="M11" s="197">
        <f>G11*(1+L11/100)</f>
        <v>0</v>
      </c>
      <c r="N11" s="198">
        <v>0</v>
      </c>
      <c r="O11" s="198">
        <f>ROUND(E11*N11,2)</f>
        <v>0</v>
      </c>
      <c r="P11" s="198">
        <v>0</v>
      </c>
      <c r="Q11" s="198">
        <f>ROUND(E11*P11,2)</f>
        <v>0</v>
      </c>
      <c r="R11" s="198"/>
      <c r="S11" s="198" t="s">
        <v>121</v>
      </c>
      <c r="T11" s="198" t="s">
        <v>122</v>
      </c>
      <c r="U11" s="198">
        <v>0.26</v>
      </c>
      <c r="V11" s="198">
        <f>ROUND(E11*U11,2)</f>
        <v>0.53</v>
      </c>
      <c r="W11" s="198"/>
      <c r="X11" s="198" t="s">
        <v>123</v>
      </c>
      <c r="Y11" s="199"/>
      <c r="Z11" s="199"/>
      <c r="AA11" s="199"/>
      <c r="AB11" s="199"/>
      <c r="AC11" s="199"/>
      <c r="AD11" s="199"/>
      <c r="AE11" s="199"/>
      <c r="AF11" s="199"/>
      <c r="AG11" s="199" t="s">
        <v>124</v>
      </c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</row>
    <row r="12" spans="1:60" ht="12.75" outlineLevel="1">
      <c r="A12" s="200"/>
      <c r="B12" s="201"/>
      <c r="C12" s="202" t="s">
        <v>129</v>
      </c>
      <c r="D12" s="203"/>
      <c r="E12" s="204">
        <v>2.04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9"/>
      <c r="Z12" s="199"/>
      <c r="AA12" s="199"/>
      <c r="AB12" s="199"/>
      <c r="AC12" s="199"/>
      <c r="AD12" s="199"/>
      <c r="AE12" s="199"/>
      <c r="AF12" s="199"/>
      <c r="AG12" s="199" t="s">
        <v>126</v>
      </c>
      <c r="AH12" s="199">
        <v>0</v>
      </c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</row>
    <row r="13" spans="1:33" ht="12.75">
      <c r="A13" s="183" t="s">
        <v>116</v>
      </c>
      <c r="B13" s="184" t="s">
        <v>59</v>
      </c>
      <c r="C13" s="185" t="s">
        <v>60</v>
      </c>
      <c r="D13" s="186"/>
      <c r="E13" s="187"/>
      <c r="F13" s="188"/>
      <c r="G13" s="188">
        <f>SUMIF(AG14:AG15,"&lt;&gt;NOR",G14:G15)</f>
        <v>0</v>
      </c>
      <c r="H13" s="188"/>
      <c r="I13" s="188">
        <f>SUM(I14:I15)</f>
        <v>46723.28</v>
      </c>
      <c r="J13" s="188"/>
      <c r="K13" s="188">
        <f>SUM(K14:K15)</f>
        <v>92386.32</v>
      </c>
      <c r="L13" s="188"/>
      <c r="M13" s="189">
        <f>SUM(M14:M15)</f>
        <v>0</v>
      </c>
      <c r="N13" s="190"/>
      <c r="O13" s="190">
        <f>SUM(O14:O15)</f>
        <v>4.68</v>
      </c>
      <c r="P13" s="190"/>
      <c r="Q13" s="190">
        <f>SUM(Q14:Q15)</f>
        <v>0</v>
      </c>
      <c r="R13" s="190"/>
      <c r="S13" s="190"/>
      <c r="T13" s="190"/>
      <c r="U13" s="190"/>
      <c r="V13" s="190">
        <f>SUM(V14:V15)</f>
        <v>327.43</v>
      </c>
      <c r="W13" s="190"/>
      <c r="X13" s="190"/>
      <c r="AG13" t="s">
        <v>117</v>
      </c>
    </row>
    <row r="14" spans="1:60" ht="12.75" outlineLevel="1">
      <c r="A14" s="205">
        <v>3</v>
      </c>
      <c r="B14" s="206" t="s">
        <v>130</v>
      </c>
      <c r="C14" s="207" t="s">
        <v>131</v>
      </c>
      <c r="D14" s="208" t="s">
        <v>120</v>
      </c>
      <c r="E14" s="209">
        <v>1039.45</v>
      </c>
      <c r="F14" s="210">
        <v>0</v>
      </c>
      <c r="G14" s="210">
        <f>ROUND(E14*F14,2)</f>
        <v>0</v>
      </c>
      <c r="H14" s="210">
        <v>23.11</v>
      </c>
      <c r="I14" s="210">
        <f>ROUND(E14*H14,2)</f>
        <v>24021.69</v>
      </c>
      <c r="J14" s="210">
        <v>55.39</v>
      </c>
      <c r="K14" s="210">
        <f>ROUND(E14*J14,2)</f>
        <v>57575.14</v>
      </c>
      <c r="L14" s="210">
        <v>21</v>
      </c>
      <c r="M14" s="211">
        <f>G14*(1+L14/100)</f>
        <v>0</v>
      </c>
      <c r="N14" s="198">
        <v>0.0042</v>
      </c>
      <c r="O14" s="198">
        <f>ROUND(E14*N14,2)</f>
        <v>4.37</v>
      </c>
      <c r="P14" s="198">
        <v>0</v>
      </c>
      <c r="Q14" s="198">
        <f>ROUND(E14*P14,2)</f>
        <v>0</v>
      </c>
      <c r="R14" s="198"/>
      <c r="S14" s="198" t="s">
        <v>121</v>
      </c>
      <c r="T14" s="198" t="s">
        <v>132</v>
      </c>
      <c r="U14" s="198">
        <v>0.245</v>
      </c>
      <c r="V14" s="198">
        <f>ROUND(E14*U14,2)</f>
        <v>254.67</v>
      </c>
      <c r="W14" s="198"/>
      <c r="X14" s="198" t="s">
        <v>123</v>
      </c>
      <c r="Y14" s="199"/>
      <c r="Z14" s="199"/>
      <c r="AA14" s="199"/>
      <c r="AB14" s="199"/>
      <c r="AC14" s="199"/>
      <c r="AD14" s="199"/>
      <c r="AE14" s="199"/>
      <c r="AF14" s="199"/>
      <c r="AG14" s="199" t="s">
        <v>124</v>
      </c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</row>
    <row r="15" spans="1:60" ht="12.75" outlineLevel="1">
      <c r="A15" s="205">
        <v>4</v>
      </c>
      <c r="B15" s="206" t="s">
        <v>133</v>
      </c>
      <c r="C15" s="207" t="s">
        <v>134</v>
      </c>
      <c r="D15" s="208" t="s">
        <v>120</v>
      </c>
      <c r="E15" s="209">
        <v>1039.45</v>
      </c>
      <c r="F15" s="210">
        <v>0</v>
      </c>
      <c r="G15" s="210">
        <f>ROUND(E15*F15,2)</f>
        <v>0</v>
      </c>
      <c r="H15" s="210">
        <v>21.84</v>
      </c>
      <c r="I15" s="210">
        <f>ROUND(E15*H15,2)</f>
        <v>22701.59</v>
      </c>
      <c r="J15" s="210">
        <v>33.49</v>
      </c>
      <c r="K15" s="210">
        <f>ROUND(E15*J15,2)</f>
        <v>34811.18</v>
      </c>
      <c r="L15" s="210">
        <v>21</v>
      </c>
      <c r="M15" s="211">
        <f>G15*(1+L15/100)</f>
        <v>0</v>
      </c>
      <c r="N15" s="198">
        <v>0.0003</v>
      </c>
      <c r="O15" s="198">
        <f>ROUND(E15*N15,2)</f>
        <v>0.31</v>
      </c>
      <c r="P15" s="198">
        <v>0</v>
      </c>
      <c r="Q15" s="198">
        <f>ROUND(E15*P15,2)</f>
        <v>0</v>
      </c>
      <c r="R15" s="198"/>
      <c r="S15" s="198" t="s">
        <v>121</v>
      </c>
      <c r="T15" s="198" t="s">
        <v>122</v>
      </c>
      <c r="U15" s="198">
        <v>0.07</v>
      </c>
      <c r="V15" s="198">
        <f>ROUND(E15*U15,2)</f>
        <v>72.76</v>
      </c>
      <c r="W15" s="198"/>
      <c r="X15" s="198" t="s">
        <v>123</v>
      </c>
      <c r="Y15" s="199"/>
      <c r="Z15" s="199"/>
      <c r="AA15" s="199"/>
      <c r="AB15" s="199"/>
      <c r="AC15" s="199"/>
      <c r="AD15" s="199"/>
      <c r="AE15" s="199"/>
      <c r="AF15" s="199"/>
      <c r="AG15" s="199" t="s">
        <v>124</v>
      </c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</row>
    <row r="16" spans="1:33" ht="12.75">
      <c r="A16" s="183" t="s">
        <v>116</v>
      </c>
      <c r="B16" s="184" t="s">
        <v>61</v>
      </c>
      <c r="C16" s="185" t="s">
        <v>62</v>
      </c>
      <c r="D16" s="186"/>
      <c r="E16" s="187"/>
      <c r="F16" s="188"/>
      <c r="G16" s="188">
        <f>SUMIF(AG17:AG23,"&lt;&gt;NOR",G17:G23)</f>
        <v>0</v>
      </c>
      <c r="H16" s="188"/>
      <c r="I16" s="188">
        <f>SUM(I17:I23)</f>
        <v>44187.39</v>
      </c>
      <c r="J16" s="188"/>
      <c r="K16" s="188">
        <f>SUM(K17:K23)</f>
        <v>258585.86</v>
      </c>
      <c r="L16" s="188"/>
      <c r="M16" s="189">
        <f>SUM(M17:M23)</f>
        <v>0</v>
      </c>
      <c r="N16" s="190"/>
      <c r="O16" s="190">
        <f>SUM(O17:O23)</f>
        <v>10.06</v>
      </c>
      <c r="P16" s="190"/>
      <c r="Q16" s="190">
        <f>SUM(Q17:Q23)</f>
        <v>0</v>
      </c>
      <c r="R16" s="190"/>
      <c r="S16" s="190"/>
      <c r="T16" s="190"/>
      <c r="U16" s="190"/>
      <c r="V16" s="190">
        <f>SUM(V17:V23)</f>
        <v>647.91</v>
      </c>
      <c r="W16" s="190"/>
      <c r="X16" s="190"/>
      <c r="AG16" t="s">
        <v>117</v>
      </c>
    </row>
    <row r="17" spans="1:60" ht="12.75" outlineLevel="1">
      <c r="A17" s="191">
        <v>5</v>
      </c>
      <c r="B17" s="192" t="s">
        <v>135</v>
      </c>
      <c r="C17" s="193" t="s">
        <v>136</v>
      </c>
      <c r="D17" s="194" t="s">
        <v>120</v>
      </c>
      <c r="E17" s="195">
        <v>122.74</v>
      </c>
      <c r="F17" s="196">
        <v>0</v>
      </c>
      <c r="G17" s="196">
        <f>ROUND(E17*F17,2)</f>
        <v>0</v>
      </c>
      <c r="H17" s="196">
        <v>41.24</v>
      </c>
      <c r="I17" s="196">
        <f>ROUND(E17*H17,2)</f>
        <v>5061.8</v>
      </c>
      <c r="J17" s="196">
        <v>291.47</v>
      </c>
      <c r="K17" s="196">
        <f>ROUND(E17*J17,2)</f>
        <v>35775.03</v>
      </c>
      <c r="L17" s="196">
        <v>21</v>
      </c>
      <c r="M17" s="197">
        <f>G17*(1+L17/100)</f>
        <v>0</v>
      </c>
      <c r="N17" s="198">
        <v>0.04414</v>
      </c>
      <c r="O17" s="198">
        <f>ROUND(E17*N17,2)</f>
        <v>5.42</v>
      </c>
      <c r="P17" s="198">
        <v>0</v>
      </c>
      <c r="Q17" s="198">
        <f>ROUND(E17*P17,2)</f>
        <v>0</v>
      </c>
      <c r="R17" s="198"/>
      <c r="S17" s="198" t="s">
        <v>121</v>
      </c>
      <c r="T17" s="198" t="s">
        <v>122</v>
      </c>
      <c r="U17" s="198">
        <v>0.6</v>
      </c>
      <c r="V17" s="198">
        <f>ROUND(E17*U17,2)</f>
        <v>73.64</v>
      </c>
      <c r="W17" s="198"/>
      <c r="X17" s="198" t="s">
        <v>123</v>
      </c>
      <c r="Y17" s="199"/>
      <c r="Z17" s="199"/>
      <c r="AA17" s="199"/>
      <c r="AB17" s="199"/>
      <c r="AC17" s="199"/>
      <c r="AD17" s="199"/>
      <c r="AE17" s="199"/>
      <c r="AF17" s="199"/>
      <c r="AG17" s="199" t="s">
        <v>124</v>
      </c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</row>
    <row r="18" spans="1:60" ht="12.75" outlineLevel="1">
      <c r="A18" s="200"/>
      <c r="B18" s="201"/>
      <c r="C18" s="202" t="s">
        <v>137</v>
      </c>
      <c r="D18" s="203"/>
      <c r="E18" s="204">
        <v>122.74</v>
      </c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9"/>
      <c r="Z18" s="199"/>
      <c r="AA18" s="199"/>
      <c r="AB18" s="199"/>
      <c r="AC18" s="199"/>
      <c r="AD18" s="199"/>
      <c r="AE18" s="199"/>
      <c r="AF18" s="199"/>
      <c r="AG18" s="199" t="s">
        <v>126</v>
      </c>
      <c r="AH18" s="199">
        <v>0</v>
      </c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</row>
    <row r="19" spans="1:60" ht="22.5" outlineLevel="1">
      <c r="A19" s="205">
        <v>6</v>
      </c>
      <c r="B19" s="206" t="s">
        <v>138</v>
      </c>
      <c r="C19" s="207" t="s">
        <v>139</v>
      </c>
      <c r="D19" s="208" t="s">
        <v>120</v>
      </c>
      <c r="E19" s="209">
        <v>1039.45</v>
      </c>
      <c r="F19" s="210">
        <v>0</v>
      </c>
      <c r="G19" s="210">
        <f>ROUND(E19*F19,2)</f>
        <v>0</v>
      </c>
      <c r="H19" s="210">
        <v>16.09</v>
      </c>
      <c r="I19" s="210">
        <f>ROUND(E19*H19,2)</f>
        <v>16724.75</v>
      </c>
      <c r="J19" s="210">
        <v>109.41</v>
      </c>
      <c r="K19" s="210">
        <f>ROUND(E19*J19,2)</f>
        <v>113726.22</v>
      </c>
      <c r="L19" s="210">
        <v>21</v>
      </c>
      <c r="M19" s="211">
        <f>G19*(1+L19/100)</f>
        <v>0</v>
      </c>
      <c r="N19" s="198">
        <v>0.00446</v>
      </c>
      <c r="O19" s="198">
        <f>ROUND(E19*N19,2)</f>
        <v>4.64</v>
      </c>
      <c r="P19" s="198">
        <v>0</v>
      </c>
      <c r="Q19" s="198">
        <f>ROUND(E19*P19,2)</f>
        <v>0</v>
      </c>
      <c r="R19" s="198"/>
      <c r="S19" s="198" t="s">
        <v>121</v>
      </c>
      <c r="T19" s="198" t="s">
        <v>140</v>
      </c>
      <c r="U19" s="198">
        <v>0.25116</v>
      </c>
      <c r="V19" s="198">
        <f>ROUND(E19*U19,2)</f>
        <v>261.07</v>
      </c>
      <c r="W19" s="198"/>
      <c r="X19" s="198" t="s">
        <v>123</v>
      </c>
      <c r="Y19" s="199"/>
      <c r="Z19" s="199"/>
      <c r="AA19" s="199"/>
      <c r="AB19" s="199"/>
      <c r="AC19" s="199"/>
      <c r="AD19" s="199"/>
      <c r="AE19" s="199"/>
      <c r="AF19" s="199"/>
      <c r="AG19" s="199" t="s">
        <v>124</v>
      </c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</row>
    <row r="20" spans="1:60" ht="12.75" outlineLevel="1">
      <c r="A20" s="191">
        <v>7</v>
      </c>
      <c r="B20" s="192" t="s">
        <v>141</v>
      </c>
      <c r="C20" s="193" t="s">
        <v>142</v>
      </c>
      <c r="D20" s="194" t="s">
        <v>120</v>
      </c>
      <c r="E20" s="195">
        <v>103.9</v>
      </c>
      <c r="F20" s="196">
        <v>0</v>
      </c>
      <c r="G20" s="196">
        <f>ROUND(E20*F20,2)</f>
        <v>0</v>
      </c>
      <c r="H20" s="196">
        <v>52.8</v>
      </c>
      <c r="I20" s="196">
        <f>ROUND(E20*H20,2)</f>
        <v>5485.92</v>
      </c>
      <c r="J20" s="196">
        <v>120.7</v>
      </c>
      <c r="K20" s="196">
        <f>ROUND(E20*J20,2)</f>
        <v>12540.73</v>
      </c>
      <c r="L20" s="196">
        <v>21</v>
      </c>
      <c r="M20" s="197">
        <f>G20*(1+L20/100)</f>
        <v>0</v>
      </c>
      <c r="N20" s="198">
        <v>0</v>
      </c>
      <c r="O20" s="198">
        <f>ROUND(E20*N20,2)</f>
        <v>0</v>
      </c>
      <c r="P20" s="198">
        <v>0</v>
      </c>
      <c r="Q20" s="198">
        <f>ROUND(E20*P20,2)</f>
        <v>0</v>
      </c>
      <c r="R20" s="198"/>
      <c r="S20" s="198" t="s">
        <v>121</v>
      </c>
      <c r="T20" s="198" t="s">
        <v>143</v>
      </c>
      <c r="U20" s="198">
        <v>0.362</v>
      </c>
      <c r="V20" s="198">
        <f>ROUND(E20*U20,2)</f>
        <v>37.61</v>
      </c>
      <c r="W20" s="198"/>
      <c r="X20" s="198" t="s">
        <v>123</v>
      </c>
      <c r="Y20" s="199"/>
      <c r="Z20" s="199"/>
      <c r="AA20" s="199"/>
      <c r="AB20" s="199"/>
      <c r="AC20" s="199"/>
      <c r="AD20" s="199"/>
      <c r="AE20" s="199"/>
      <c r="AF20" s="199"/>
      <c r="AG20" s="199" t="s">
        <v>144</v>
      </c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</row>
    <row r="21" spans="1:60" ht="12.75" outlineLevel="1">
      <c r="A21" s="200"/>
      <c r="B21" s="201"/>
      <c r="C21" s="202" t="s">
        <v>145</v>
      </c>
      <c r="D21" s="203"/>
      <c r="E21" s="204">
        <v>103.9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9"/>
      <c r="Z21" s="199"/>
      <c r="AA21" s="199"/>
      <c r="AB21" s="199"/>
      <c r="AC21" s="199"/>
      <c r="AD21" s="199"/>
      <c r="AE21" s="199"/>
      <c r="AF21" s="199"/>
      <c r="AG21" s="199" t="s">
        <v>126</v>
      </c>
      <c r="AH21" s="199">
        <v>0</v>
      </c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</row>
    <row r="22" spans="1:60" ht="12.75" outlineLevel="1">
      <c r="A22" s="191">
        <v>8</v>
      </c>
      <c r="B22" s="192" t="s">
        <v>146</v>
      </c>
      <c r="C22" s="193" t="s">
        <v>147</v>
      </c>
      <c r="D22" s="194" t="s">
        <v>120</v>
      </c>
      <c r="E22" s="195">
        <v>1039</v>
      </c>
      <c r="F22" s="196">
        <v>0</v>
      </c>
      <c r="G22" s="196">
        <f>ROUND(E22*F22,2)</f>
        <v>0</v>
      </c>
      <c r="H22" s="196">
        <v>16.28</v>
      </c>
      <c r="I22" s="196">
        <f>ROUND(E22*H22,2)</f>
        <v>16914.92</v>
      </c>
      <c r="J22" s="196">
        <v>92.92</v>
      </c>
      <c r="K22" s="196">
        <f>ROUND(E22*J22,2)</f>
        <v>96543.88</v>
      </c>
      <c r="L22" s="196">
        <v>21</v>
      </c>
      <c r="M22" s="197">
        <f>G22*(1+L22/100)</f>
        <v>0</v>
      </c>
      <c r="N22" s="198">
        <v>0</v>
      </c>
      <c r="O22" s="198">
        <f>ROUND(E22*N22,2)</f>
        <v>0</v>
      </c>
      <c r="P22" s="198">
        <v>0</v>
      </c>
      <c r="Q22" s="198">
        <f>ROUND(E22*P22,2)</f>
        <v>0</v>
      </c>
      <c r="R22" s="198"/>
      <c r="S22" s="198" t="s">
        <v>121</v>
      </c>
      <c r="T22" s="198" t="s">
        <v>132</v>
      </c>
      <c r="U22" s="198">
        <v>0.26525</v>
      </c>
      <c r="V22" s="198">
        <f>ROUND(E22*U22,2)</f>
        <v>275.59</v>
      </c>
      <c r="W22" s="198"/>
      <c r="X22" s="198" t="s">
        <v>123</v>
      </c>
      <c r="Y22" s="199"/>
      <c r="Z22" s="199"/>
      <c r="AA22" s="199"/>
      <c r="AB22" s="199"/>
      <c r="AC22" s="199"/>
      <c r="AD22" s="199"/>
      <c r="AE22" s="199"/>
      <c r="AF22" s="199"/>
      <c r="AG22" s="199" t="s">
        <v>144</v>
      </c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</row>
    <row r="23" spans="1:60" ht="12.75" outlineLevel="1">
      <c r="A23" s="200"/>
      <c r="B23" s="201"/>
      <c r="C23" s="202" t="s">
        <v>148</v>
      </c>
      <c r="D23" s="203"/>
      <c r="E23" s="204">
        <v>1039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9"/>
      <c r="Z23" s="199"/>
      <c r="AA23" s="199"/>
      <c r="AB23" s="199"/>
      <c r="AC23" s="199"/>
      <c r="AD23" s="199"/>
      <c r="AE23" s="199"/>
      <c r="AF23" s="199"/>
      <c r="AG23" s="199" t="s">
        <v>126</v>
      </c>
      <c r="AH23" s="199">
        <v>0</v>
      </c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</row>
    <row r="24" spans="1:33" ht="12.75">
      <c r="A24" s="183" t="s">
        <v>116</v>
      </c>
      <c r="B24" s="184" t="s">
        <v>63</v>
      </c>
      <c r="C24" s="185" t="s">
        <v>64</v>
      </c>
      <c r="D24" s="186"/>
      <c r="E24" s="187"/>
      <c r="F24" s="188"/>
      <c r="G24" s="188">
        <f>SUMIF(AG25:AG26,"&lt;&gt;NOR",G25:G26)</f>
        <v>0</v>
      </c>
      <c r="H24" s="188"/>
      <c r="I24" s="188">
        <f>SUM(I25:I26)</f>
        <v>5301.28</v>
      </c>
      <c r="J24" s="188"/>
      <c r="K24" s="188">
        <f>SUM(K25:K26)</f>
        <v>1489.36</v>
      </c>
      <c r="L24" s="188"/>
      <c r="M24" s="189">
        <f>SUM(M25:M26)</f>
        <v>0</v>
      </c>
      <c r="N24" s="190"/>
      <c r="O24" s="190">
        <f>SUM(O25:O26)</f>
        <v>0.24</v>
      </c>
      <c r="P24" s="190"/>
      <c r="Q24" s="190">
        <f>SUM(Q25:Q26)</f>
        <v>0</v>
      </c>
      <c r="R24" s="190"/>
      <c r="S24" s="190"/>
      <c r="T24" s="190"/>
      <c r="U24" s="190"/>
      <c r="V24" s="190">
        <f>SUM(V25:V26)</f>
        <v>3.35</v>
      </c>
      <c r="W24" s="190"/>
      <c r="X24" s="190"/>
      <c r="AG24" t="s">
        <v>117</v>
      </c>
    </row>
    <row r="25" spans="1:60" ht="22.5" outlineLevel="1">
      <c r="A25" s="191">
        <v>9</v>
      </c>
      <c r="B25" s="192" t="s">
        <v>149</v>
      </c>
      <c r="C25" s="193" t="s">
        <v>150</v>
      </c>
      <c r="D25" s="194" t="s">
        <v>151</v>
      </c>
      <c r="E25" s="195">
        <v>8</v>
      </c>
      <c r="F25" s="196">
        <v>0</v>
      </c>
      <c r="G25" s="196">
        <f>ROUND(E25*F25,2)</f>
        <v>0</v>
      </c>
      <c r="H25" s="196">
        <v>662.66</v>
      </c>
      <c r="I25" s="196">
        <f>ROUND(E25*H25,2)</f>
        <v>5301.28</v>
      </c>
      <c r="J25" s="196">
        <v>186.17</v>
      </c>
      <c r="K25" s="196">
        <f>ROUND(E25*J25,2)</f>
        <v>1489.36</v>
      </c>
      <c r="L25" s="196">
        <v>21</v>
      </c>
      <c r="M25" s="197">
        <f>G25*(1+L25/100)</f>
        <v>0</v>
      </c>
      <c r="N25" s="198">
        <v>0.03005</v>
      </c>
      <c r="O25" s="198">
        <f>ROUND(E25*N25,2)</f>
        <v>0.24</v>
      </c>
      <c r="P25" s="198">
        <v>0</v>
      </c>
      <c r="Q25" s="198">
        <f>ROUND(E25*P25,2)</f>
        <v>0</v>
      </c>
      <c r="R25" s="198"/>
      <c r="S25" s="198" t="s">
        <v>121</v>
      </c>
      <c r="T25" s="198" t="s">
        <v>122</v>
      </c>
      <c r="U25" s="198">
        <v>0.419</v>
      </c>
      <c r="V25" s="198">
        <f>ROUND(E25*U25,2)</f>
        <v>3.35</v>
      </c>
      <c r="W25" s="198"/>
      <c r="X25" s="198" t="s">
        <v>123</v>
      </c>
      <c r="Y25" s="199"/>
      <c r="Z25" s="199"/>
      <c r="AA25" s="199"/>
      <c r="AB25" s="199"/>
      <c r="AC25" s="199"/>
      <c r="AD25" s="199"/>
      <c r="AE25" s="199"/>
      <c r="AF25" s="199"/>
      <c r="AG25" s="199" t="s">
        <v>124</v>
      </c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</row>
    <row r="26" spans="1:60" ht="12.75" outlineLevel="1">
      <c r="A26" s="200"/>
      <c r="B26" s="201"/>
      <c r="C26" s="202" t="s">
        <v>152</v>
      </c>
      <c r="D26" s="203"/>
      <c r="E26" s="204">
        <v>8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9"/>
      <c r="Z26" s="199"/>
      <c r="AA26" s="199"/>
      <c r="AB26" s="199"/>
      <c r="AC26" s="199"/>
      <c r="AD26" s="199"/>
      <c r="AE26" s="199"/>
      <c r="AF26" s="199"/>
      <c r="AG26" s="199" t="s">
        <v>126</v>
      </c>
      <c r="AH26" s="199">
        <v>0</v>
      </c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</row>
    <row r="27" spans="1:33" ht="12.75">
      <c r="A27" s="183" t="s">
        <v>116</v>
      </c>
      <c r="B27" s="184" t="s">
        <v>65</v>
      </c>
      <c r="C27" s="185" t="s">
        <v>66</v>
      </c>
      <c r="D27" s="186"/>
      <c r="E27" s="187"/>
      <c r="F27" s="188"/>
      <c r="G27" s="188">
        <f>SUMIF(AG28:AG29,"&lt;&gt;NOR",G28:G29)</f>
        <v>0</v>
      </c>
      <c r="H27" s="188"/>
      <c r="I27" s="188">
        <f>SUM(I28:I29)</f>
        <v>24054.7</v>
      </c>
      <c r="J27" s="188"/>
      <c r="K27" s="188">
        <f>SUM(K28:K29)</f>
        <v>8540.3</v>
      </c>
      <c r="L27" s="188"/>
      <c r="M27" s="189">
        <f>SUM(M28:M29)</f>
        <v>0</v>
      </c>
      <c r="N27" s="190"/>
      <c r="O27" s="190">
        <f>SUM(O28:O29)</f>
        <v>0</v>
      </c>
      <c r="P27" s="190"/>
      <c r="Q27" s="190">
        <f>SUM(Q28:Q29)</f>
        <v>0</v>
      </c>
      <c r="R27" s="190"/>
      <c r="S27" s="190"/>
      <c r="T27" s="190"/>
      <c r="U27" s="190"/>
      <c r="V27" s="190">
        <f>SUM(V28:V29)</f>
        <v>28.21</v>
      </c>
      <c r="W27" s="190"/>
      <c r="X27" s="190"/>
      <c r="AG27" t="s">
        <v>117</v>
      </c>
    </row>
    <row r="28" spans="1:60" ht="12.75" outlineLevel="1">
      <c r="A28" s="191">
        <v>10</v>
      </c>
      <c r="B28" s="192" t="s">
        <v>153</v>
      </c>
      <c r="C28" s="193" t="s">
        <v>154</v>
      </c>
      <c r="D28" s="194" t="s">
        <v>120</v>
      </c>
      <c r="E28" s="195">
        <v>82</v>
      </c>
      <c r="F28" s="196">
        <v>0</v>
      </c>
      <c r="G28" s="196">
        <f>ROUND(E28*F28,2)</f>
        <v>0</v>
      </c>
      <c r="H28" s="196">
        <v>293.35</v>
      </c>
      <c r="I28" s="196">
        <f>ROUND(E28*H28,2)</f>
        <v>24054.7</v>
      </c>
      <c r="J28" s="196">
        <v>104.15</v>
      </c>
      <c r="K28" s="196">
        <f>ROUND(E28*J28,2)</f>
        <v>8540.3</v>
      </c>
      <c r="L28" s="196">
        <v>21</v>
      </c>
      <c r="M28" s="197">
        <f>G28*(1+L28/100)</f>
        <v>0</v>
      </c>
      <c r="N28" s="198">
        <v>0</v>
      </c>
      <c r="O28" s="198">
        <f>ROUND(E28*N28,2)</f>
        <v>0</v>
      </c>
      <c r="P28" s="198">
        <v>0</v>
      </c>
      <c r="Q28" s="198">
        <f>ROUND(E28*P28,2)</f>
        <v>0</v>
      </c>
      <c r="R28" s="198"/>
      <c r="S28" s="198" t="s">
        <v>121</v>
      </c>
      <c r="T28" s="198" t="s">
        <v>155</v>
      </c>
      <c r="U28" s="198">
        <v>0.344</v>
      </c>
      <c r="V28" s="198">
        <f>ROUND(E28*U28,2)</f>
        <v>28.21</v>
      </c>
      <c r="W28" s="198"/>
      <c r="X28" s="198" t="s">
        <v>123</v>
      </c>
      <c r="Y28" s="199"/>
      <c r="Z28" s="199"/>
      <c r="AA28" s="199"/>
      <c r="AB28" s="199"/>
      <c r="AC28" s="199"/>
      <c r="AD28" s="199"/>
      <c r="AE28" s="199"/>
      <c r="AF28" s="199"/>
      <c r="AG28" s="199" t="s">
        <v>144</v>
      </c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</row>
    <row r="29" spans="1:60" ht="12.75" outlineLevel="1">
      <c r="A29" s="200"/>
      <c r="B29" s="201"/>
      <c r="C29" s="202" t="s">
        <v>156</v>
      </c>
      <c r="D29" s="203"/>
      <c r="E29" s="204">
        <v>82</v>
      </c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9"/>
      <c r="Z29" s="199"/>
      <c r="AA29" s="199"/>
      <c r="AB29" s="199"/>
      <c r="AC29" s="199"/>
      <c r="AD29" s="199"/>
      <c r="AE29" s="199"/>
      <c r="AF29" s="199"/>
      <c r="AG29" s="199" t="s">
        <v>126</v>
      </c>
      <c r="AH29" s="199">
        <v>0</v>
      </c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</row>
    <row r="30" spans="1:33" ht="12.75">
      <c r="A30" s="183" t="s">
        <v>116</v>
      </c>
      <c r="B30" s="184" t="s">
        <v>67</v>
      </c>
      <c r="C30" s="185" t="s">
        <v>68</v>
      </c>
      <c r="D30" s="186"/>
      <c r="E30" s="187"/>
      <c r="F30" s="188"/>
      <c r="G30" s="188">
        <f>SUMIF(AG31:AG36,"&lt;&gt;NOR",G31:G36)</f>
        <v>0</v>
      </c>
      <c r="H30" s="188"/>
      <c r="I30" s="188">
        <f>SUM(I31:I36)</f>
        <v>0</v>
      </c>
      <c r="J30" s="188"/>
      <c r="K30" s="188">
        <f>SUM(K31:K36)</f>
        <v>97491.22</v>
      </c>
      <c r="L30" s="188"/>
      <c r="M30" s="189">
        <f>SUM(M31:M36)</f>
        <v>0</v>
      </c>
      <c r="N30" s="190"/>
      <c r="O30" s="190">
        <f>SUM(O31:O36)</f>
        <v>0</v>
      </c>
      <c r="P30" s="190"/>
      <c r="Q30" s="190">
        <f>SUM(Q31:Q36)</f>
        <v>80.38</v>
      </c>
      <c r="R30" s="190"/>
      <c r="S30" s="190"/>
      <c r="T30" s="190"/>
      <c r="U30" s="190"/>
      <c r="V30" s="190">
        <f>SUM(V31:V36)</f>
        <v>242.58</v>
      </c>
      <c r="W30" s="190"/>
      <c r="X30" s="190"/>
      <c r="AG30" t="s">
        <v>117</v>
      </c>
    </row>
    <row r="31" spans="1:60" ht="22.5" outlineLevel="1">
      <c r="A31" s="191">
        <v>11</v>
      </c>
      <c r="B31" s="192" t="s">
        <v>157</v>
      </c>
      <c r="C31" s="193" t="s">
        <v>158</v>
      </c>
      <c r="D31" s="194" t="s">
        <v>159</v>
      </c>
      <c r="E31" s="195">
        <v>23.04</v>
      </c>
      <c r="F31" s="196">
        <v>0</v>
      </c>
      <c r="G31" s="196">
        <f>ROUND(E31*F31,2)</f>
        <v>0</v>
      </c>
      <c r="H31" s="196">
        <v>0</v>
      </c>
      <c r="I31" s="196">
        <f>ROUND(E31*H31,2)</f>
        <v>0</v>
      </c>
      <c r="J31" s="196">
        <v>1619</v>
      </c>
      <c r="K31" s="196">
        <f>ROUND(E31*J31,2)</f>
        <v>37301.76</v>
      </c>
      <c r="L31" s="196">
        <v>21</v>
      </c>
      <c r="M31" s="197">
        <f>G31*(1+L31/100)</f>
        <v>0</v>
      </c>
      <c r="N31" s="198">
        <v>0</v>
      </c>
      <c r="O31" s="198">
        <f>ROUND(E31*N31,2)</f>
        <v>0</v>
      </c>
      <c r="P31" s="198">
        <v>2.2</v>
      </c>
      <c r="Q31" s="198">
        <f>ROUND(E31*P31,2)</f>
        <v>50.69</v>
      </c>
      <c r="R31" s="198"/>
      <c r="S31" s="198" t="s">
        <v>121</v>
      </c>
      <c r="T31" s="198" t="s">
        <v>140</v>
      </c>
      <c r="U31" s="198">
        <v>3.977</v>
      </c>
      <c r="V31" s="198">
        <f>ROUND(E31*U31,2)</f>
        <v>91.63</v>
      </c>
      <c r="W31" s="198"/>
      <c r="X31" s="198" t="s">
        <v>123</v>
      </c>
      <c r="Y31" s="199"/>
      <c r="Z31" s="199"/>
      <c r="AA31" s="199"/>
      <c r="AB31" s="199"/>
      <c r="AC31" s="199"/>
      <c r="AD31" s="199"/>
      <c r="AE31" s="199"/>
      <c r="AF31" s="199"/>
      <c r="AG31" s="199" t="s">
        <v>144</v>
      </c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</row>
    <row r="32" spans="1:60" ht="12.75" outlineLevel="1">
      <c r="A32" s="200"/>
      <c r="B32" s="201"/>
      <c r="C32" s="202" t="s">
        <v>160</v>
      </c>
      <c r="D32" s="203"/>
      <c r="E32" s="204">
        <v>23.04</v>
      </c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9"/>
      <c r="Z32" s="199"/>
      <c r="AA32" s="199"/>
      <c r="AB32" s="199"/>
      <c r="AC32" s="199"/>
      <c r="AD32" s="199"/>
      <c r="AE32" s="199"/>
      <c r="AF32" s="199"/>
      <c r="AG32" s="199" t="s">
        <v>126</v>
      </c>
      <c r="AH32" s="199">
        <v>0</v>
      </c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</row>
    <row r="33" spans="1:60" ht="12.75" outlineLevel="1">
      <c r="A33" s="191">
        <v>12</v>
      </c>
      <c r="B33" s="192" t="s">
        <v>161</v>
      </c>
      <c r="C33" s="193" t="s">
        <v>162</v>
      </c>
      <c r="D33" s="194" t="s">
        <v>120</v>
      </c>
      <c r="E33" s="195">
        <v>122.9</v>
      </c>
      <c r="F33" s="196">
        <v>0</v>
      </c>
      <c r="G33" s="196">
        <f>ROUND(E33*F33,2)</f>
        <v>0</v>
      </c>
      <c r="H33" s="196">
        <v>0</v>
      </c>
      <c r="I33" s="196">
        <f>ROUND(E33*H33,2)</f>
        <v>0</v>
      </c>
      <c r="J33" s="196">
        <v>119.62</v>
      </c>
      <c r="K33" s="196">
        <f>ROUND(E33*J33,2)</f>
        <v>14701.3</v>
      </c>
      <c r="L33" s="196">
        <v>21</v>
      </c>
      <c r="M33" s="197">
        <f>G33*(1+L33/100)</f>
        <v>0</v>
      </c>
      <c r="N33" s="198">
        <v>0</v>
      </c>
      <c r="O33" s="198">
        <f>ROUND(E33*N33,2)</f>
        <v>0</v>
      </c>
      <c r="P33" s="198">
        <v>0.068</v>
      </c>
      <c r="Q33" s="198">
        <f>ROUND(E33*P33,2)</f>
        <v>8.36</v>
      </c>
      <c r="R33" s="198"/>
      <c r="S33" s="198" t="s">
        <v>121</v>
      </c>
      <c r="T33" s="198" t="s">
        <v>122</v>
      </c>
      <c r="U33" s="198">
        <v>0.3</v>
      </c>
      <c r="V33" s="198">
        <f>ROUND(E33*U33,2)</f>
        <v>36.87</v>
      </c>
      <c r="W33" s="198"/>
      <c r="X33" s="198" t="s">
        <v>123</v>
      </c>
      <c r="Y33" s="199"/>
      <c r="Z33" s="199"/>
      <c r="AA33" s="199"/>
      <c r="AB33" s="199"/>
      <c r="AC33" s="199"/>
      <c r="AD33" s="199"/>
      <c r="AE33" s="199"/>
      <c r="AF33" s="199"/>
      <c r="AG33" s="199" t="s">
        <v>124</v>
      </c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</row>
    <row r="34" spans="1:60" ht="12.75" outlineLevel="1">
      <c r="A34" s="200"/>
      <c r="B34" s="201"/>
      <c r="C34" s="202" t="s">
        <v>163</v>
      </c>
      <c r="D34" s="203"/>
      <c r="E34" s="204">
        <v>122.9</v>
      </c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9"/>
      <c r="Z34" s="199"/>
      <c r="AA34" s="199"/>
      <c r="AB34" s="199"/>
      <c r="AC34" s="199"/>
      <c r="AD34" s="199"/>
      <c r="AE34" s="199"/>
      <c r="AF34" s="199"/>
      <c r="AG34" s="199" t="s">
        <v>126</v>
      </c>
      <c r="AH34" s="199">
        <v>0</v>
      </c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</row>
    <row r="35" spans="1:60" ht="12.75" outlineLevel="1">
      <c r="A35" s="191">
        <v>13</v>
      </c>
      <c r="B35" s="192" t="s">
        <v>164</v>
      </c>
      <c r="C35" s="193" t="s">
        <v>165</v>
      </c>
      <c r="D35" s="194" t="s">
        <v>120</v>
      </c>
      <c r="E35" s="195">
        <v>248</v>
      </c>
      <c r="F35" s="196">
        <v>0</v>
      </c>
      <c r="G35" s="196">
        <f>ROUND(E35*F35,2)</f>
        <v>0</v>
      </c>
      <c r="H35" s="196">
        <v>0</v>
      </c>
      <c r="I35" s="196">
        <f>ROUND(E35*H35,2)</f>
        <v>0</v>
      </c>
      <c r="J35" s="196">
        <v>183.42</v>
      </c>
      <c r="K35" s="196">
        <f>ROUND(E35*J35,2)</f>
        <v>45488.16</v>
      </c>
      <c r="L35" s="196">
        <v>21</v>
      </c>
      <c r="M35" s="197">
        <f>G35*(1+L35/100)</f>
        <v>0</v>
      </c>
      <c r="N35" s="198">
        <v>0</v>
      </c>
      <c r="O35" s="198">
        <f>ROUND(E35*N35,2)</f>
        <v>0</v>
      </c>
      <c r="P35" s="198">
        <v>0.086</v>
      </c>
      <c r="Q35" s="198">
        <f>ROUND(E35*P35,2)</f>
        <v>21.33</v>
      </c>
      <c r="R35" s="198"/>
      <c r="S35" s="198" t="s">
        <v>121</v>
      </c>
      <c r="T35" s="198" t="s">
        <v>122</v>
      </c>
      <c r="U35" s="198">
        <v>0.46</v>
      </c>
      <c r="V35" s="198">
        <f>ROUND(E35*U35,2)</f>
        <v>114.08</v>
      </c>
      <c r="W35" s="198"/>
      <c r="X35" s="198" t="s">
        <v>123</v>
      </c>
      <c r="Y35" s="199"/>
      <c r="Z35" s="199"/>
      <c r="AA35" s="199"/>
      <c r="AB35" s="199"/>
      <c r="AC35" s="199"/>
      <c r="AD35" s="199"/>
      <c r="AE35" s="199"/>
      <c r="AF35" s="199"/>
      <c r="AG35" s="199" t="s">
        <v>124</v>
      </c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</row>
    <row r="36" spans="1:60" ht="12.75" outlineLevel="1">
      <c r="A36" s="200"/>
      <c r="B36" s="201"/>
      <c r="C36" s="202" t="s">
        <v>166</v>
      </c>
      <c r="D36" s="203"/>
      <c r="E36" s="204">
        <v>248</v>
      </c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9"/>
      <c r="Z36" s="199"/>
      <c r="AA36" s="199"/>
      <c r="AB36" s="199"/>
      <c r="AC36" s="199"/>
      <c r="AD36" s="199"/>
      <c r="AE36" s="199"/>
      <c r="AF36" s="199"/>
      <c r="AG36" s="199" t="s">
        <v>126</v>
      </c>
      <c r="AH36" s="199">
        <v>0</v>
      </c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</row>
    <row r="37" spans="1:33" ht="12.75">
      <c r="A37" s="183" t="s">
        <v>116</v>
      </c>
      <c r="B37" s="184" t="s">
        <v>69</v>
      </c>
      <c r="C37" s="185" t="s">
        <v>70</v>
      </c>
      <c r="D37" s="186"/>
      <c r="E37" s="187"/>
      <c r="F37" s="188"/>
      <c r="G37" s="188">
        <f>SUMIF(AG38:AG38,"&lt;&gt;NOR",G38:G38)</f>
        <v>0</v>
      </c>
      <c r="H37" s="188"/>
      <c r="I37" s="188">
        <f>SUM(I38:I38)</f>
        <v>0</v>
      </c>
      <c r="J37" s="188"/>
      <c r="K37" s="188">
        <f>SUM(K38:K38)</f>
        <v>11997.42</v>
      </c>
      <c r="L37" s="188"/>
      <c r="M37" s="189">
        <f>SUM(M38:M38)</f>
        <v>0</v>
      </c>
      <c r="N37" s="190"/>
      <c r="O37" s="190">
        <f>SUM(O38:O38)</f>
        <v>0</v>
      </c>
      <c r="P37" s="190"/>
      <c r="Q37" s="190">
        <f>SUM(Q38:Q38)</f>
        <v>0</v>
      </c>
      <c r="R37" s="190"/>
      <c r="S37" s="190"/>
      <c r="T37" s="190"/>
      <c r="U37" s="190"/>
      <c r="V37" s="190">
        <f>SUM(V38:V38)</f>
        <v>28.39</v>
      </c>
      <c r="W37" s="190"/>
      <c r="X37" s="190"/>
      <c r="AG37" t="s">
        <v>117</v>
      </c>
    </row>
    <row r="38" spans="1:60" ht="12.75" outlineLevel="1">
      <c r="A38" s="205">
        <v>14</v>
      </c>
      <c r="B38" s="206" t="s">
        <v>167</v>
      </c>
      <c r="C38" s="207" t="s">
        <v>168</v>
      </c>
      <c r="D38" s="208" t="s">
        <v>169</v>
      </c>
      <c r="E38" s="209">
        <v>15.00615</v>
      </c>
      <c r="F38" s="210">
        <v>0</v>
      </c>
      <c r="G38" s="210">
        <f>ROUND(E38*F38,2)</f>
        <v>0</v>
      </c>
      <c r="H38" s="210">
        <v>0</v>
      </c>
      <c r="I38" s="210">
        <f>ROUND(E38*H38,2)</f>
        <v>0</v>
      </c>
      <c r="J38" s="210">
        <v>799.5</v>
      </c>
      <c r="K38" s="210">
        <f>ROUND(E38*J38,2)</f>
        <v>11997.42</v>
      </c>
      <c r="L38" s="210">
        <v>21</v>
      </c>
      <c r="M38" s="211">
        <f>G38*(1+L38/100)</f>
        <v>0</v>
      </c>
      <c r="N38" s="198">
        <v>0</v>
      </c>
      <c r="O38" s="198">
        <f>ROUND(E38*N38,2)</f>
        <v>0</v>
      </c>
      <c r="P38" s="198">
        <v>0</v>
      </c>
      <c r="Q38" s="198">
        <f>ROUND(E38*P38,2)</f>
        <v>0</v>
      </c>
      <c r="R38" s="198"/>
      <c r="S38" s="198" t="s">
        <v>121</v>
      </c>
      <c r="T38" s="198" t="s">
        <v>122</v>
      </c>
      <c r="U38" s="198">
        <v>1.892</v>
      </c>
      <c r="V38" s="198">
        <f>ROUND(E38*U38,2)</f>
        <v>28.39</v>
      </c>
      <c r="W38" s="198"/>
      <c r="X38" s="198" t="s">
        <v>170</v>
      </c>
      <c r="Y38" s="199"/>
      <c r="Z38" s="199"/>
      <c r="AA38" s="199"/>
      <c r="AB38" s="199"/>
      <c r="AC38" s="199"/>
      <c r="AD38" s="199"/>
      <c r="AE38" s="199"/>
      <c r="AF38" s="199"/>
      <c r="AG38" s="199" t="s">
        <v>171</v>
      </c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</row>
    <row r="39" spans="1:33" ht="12.75">
      <c r="A39" s="183" t="s">
        <v>116</v>
      </c>
      <c r="B39" s="184" t="s">
        <v>71</v>
      </c>
      <c r="C39" s="185" t="s">
        <v>72</v>
      </c>
      <c r="D39" s="186"/>
      <c r="E39" s="187"/>
      <c r="F39" s="188"/>
      <c r="G39" s="188">
        <f>SUMIF(AG40:AG58,"&lt;&gt;NOR",G40:G58)</f>
        <v>0</v>
      </c>
      <c r="H39" s="188"/>
      <c r="I39" s="188">
        <f>SUM(I40:I58)</f>
        <v>132.58</v>
      </c>
      <c r="J39" s="188"/>
      <c r="K39" s="188">
        <f>SUM(K40:K58)</f>
        <v>42474.18</v>
      </c>
      <c r="L39" s="188"/>
      <c r="M39" s="189">
        <f>SUM(M40:M58)</f>
        <v>0</v>
      </c>
      <c r="N39" s="190"/>
      <c r="O39" s="190">
        <f>SUM(O40:O58)</f>
        <v>0</v>
      </c>
      <c r="P39" s="190"/>
      <c r="Q39" s="190">
        <f>SUM(Q40:Q58)</f>
        <v>0</v>
      </c>
      <c r="R39" s="190"/>
      <c r="S39" s="190"/>
      <c r="T39" s="190"/>
      <c r="U39" s="190"/>
      <c r="V39" s="190">
        <f>SUM(V40:V58)</f>
        <v>56.14</v>
      </c>
      <c r="W39" s="190"/>
      <c r="X39" s="190"/>
      <c r="AG39" t="s">
        <v>117</v>
      </c>
    </row>
    <row r="40" spans="1:60" ht="12.75" outlineLevel="1">
      <c r="A40" s="191">
        <v>15</v>
      </c>
      <c r="B40" s="192" t="s">
        <v>172</v>
      </c>
      <c r="C40" s="193" t="s">
        <v>173</v>
      </c>
      <c r="D40" s="194" t="s">
        <v>169</v>
      </c>
      <c r="E40" s="195">
        <v>2022.66</v>
      </c>
      <c r="F40" s="196">
        <v>0</v>
      </c>
      <c r="G40" s="196">
        <f>ROUND(E40*F40,2)</f>
        <v>0</v>
      </c>
      <c r="H40" s="196">
        <v>0</v>
      </c>
      <c r="I40" s="196">
        <f>ROUND(E40*H40,2)</f>
        <v>0</v>
      </c>
      <c r="J40" s="196">
        <v>3.7</v>
      </c>
      <c r="K40" s="196">
        <f>ROUND(E40*J40,2)</f>
        <v>7483.84</v>
      </c>
      <c r="L40" s="196">
        <v>21</v>
      </c>
      <c r="M40" s="197">
        <f>G40*(1+L40/100)</f>
        <v>0</v>
      </c>
      <c r="N40" s="198">
        <v>0</v>
      </c>
      <c r="O40" s="198">
        <f>ROUND(E40*N40,2)</f>
        <v>0</v>
      </c>
      <c r="P40" s="198">
        <v>0</v>
      </c>
      <c r="Q40" s="198">
        <f>ROUND(E40*P40,2)</f>
        <v>0</v>
      </c>
      <c r="R40" s="198"/>
      <c r="S40" s="198" t="s">
        <v>121</v>
      </c>
      <c r="T40" s="198" t="s">
        <v>132</v>
      </c>
      <c r="U40" s="198">
        <v>0</v>
      </c>
      <c r="V40" s="198">
        <f>ROUND(E40*U40,2)</f>
        <v>0</v>
      </c>
      <c r="W40" s="198"/>
      <c r="X40" s="198" t="s">
        <v>123</v>
      </c>
      <c r="Y40" s="199"/>
      <c r="Z40" s="199"/>
      <c r="AA40" s="199"/>
      <c r="AB40" s="199"/>
      <c r="AC40" s="199"/>
      <c r="AD40" s="199"/>
      <c r="AE40" s="199"/>
      <c r="AF40" s="199"/>
      <c r="AG40" s="199" t="s">
        <v>124</v>
      </c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</row>
    <row r="41" spans="1:60" ht="12.75" outlineLevel="1">
      <c r="A41" s="200"/>
      <c r="B41" s="201"/>
      <c r="C41" s="202" t="s">
        <v>174</v>
      </c>
      <c r="D41" s="203"/>
      <c r="E41" s="204">
        <v>1036.8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9"/>
      <c r="Z41" s="199"/>
      <c r="AA41" s="199"/>
      <c r="AB41" s="199"/>
      <c r="AC41" s="199"/>
      <c r="AD41" s="199"/>
      <c r="AE41" s="199"/>
      <c r="AF41" s="199"/>
      <c r="AG41" s="199" t="s">
        <v>126</v>
      </c>
      <c r="AH41" s="199">
        <v>0</v>
      </c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</row>
    <row r="42" spans="1:60" ht="12.75" outlineLevel="1">
      <c r="A42" s="200"/>
      <c r="B42" s="201"/>
      <c r="C42" s="202" t="s">
        <v>175</v>
      </c>
      <c r="D42" s="203"/>
      <c r="E42" s="204">
        <v>26.01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9"/>
      <c r="Z42" s="199"/>
      <c r="AA42" s="199"/>
      <c r="AB42" s="199"/>
      <c r="AC42" s="199"/>
      <c r="AD42" s="199"/>
      <c r="AE42" s="199"/>
      <c r="AF42" s="199"/>
      <c r="AG42" s="199" t="s">
        <v>126</v>
      </c>
      <c r="AH42" s="199">
        <v>0</v>
      </c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</row>
    <row r="43" spans="1:60" ht="12.75" outlineLevel="1">
      <c r="A43" s="200"/>
      <c r="B43" s="201"/>
      <c r="C43" s="202" t="s">
        <v>176</v>
      </c>
      <c r="D43" s="203"/>
      <c r="E43" s="204">
        <v>959.85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9"/>
      <c r="Z43" s="199"/>
      <c r="AA43" s="199"/>
      <c r="AB43" s="199"/>
      <c r="AC43" s="199"/>
      <c r="AD43" s="199"/>
      <c r="AE43" s="199"/>
      <c r="AF43" s="199"/>
      <c r="AG43" s="199" t="s">
        <v>126</v>
      </c>
      <c r="AH43" s="199">
        <v>0</v>
      </c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</row>
    <row r="44" spans="1:60" ht="12.75" outlineLevel="1">
      <c r="A44" s="191">
        <v>16</v>
      </c>
      <c r="B44" s="192" t="s">
        <v>177</v>
      </c>
      <c r="C44" s="193" t="s">
        <v>178</v>
      </c>
      <c r="D44" s="194" t="s">
        <v>169</v>
      </c>
      <c r="E44" s="195">
        <v>44.942</v>
      </c>
      <c r="F44" s="196">
        <v>0</v>
      </c>
      <c r="G44" s="196">
        <f>ROUND(E44*F44,2)</f>
        <v>0</v>
      </c>
      <c r="H44" s="196">
        <v>0</v>
      </c>
      <c r="I44" s="196">
        <f>ROUND(E44*H44,2)</f>
        <v>0</v>
      </c>
      <c r="J44" s="196">
        <v>152.5</v>
      </c>
      <c r="K44" s="196">
        <f>ROUND(E44*J44,2)</f>
        <v>6853.66</v>
      </c>
      <c r="L44" s="196">
        <v>21</v>
      </c>
      <c r="M44" s="197">
        <f>G44*(1+L44/100)</f>
        <v>0</v>
      </c>
      <c r="N44" s="198">
        <v>0</v>
      </c>
      <c r="O44" s="198">
        <f>ROUND(E44*N44,2)</f>
        <v>0</v>
      </c>
      <c r="P44" s="198">
        <v>0</v>
      </c>
      <c r="Q44" s="198">
        <f>ROUND(E44*P44,2)</f>
        <v>0</v>
      </c>
      <c r="R44" s="198"/>
      <c r="S44" s="198" t="s">
        <v>121</v>
      </c>
      <c r="T44" s="198" t="s">
        <v>132</v>
      </c>
      <c r="U44" s="198">
        <v>0.265</v>
      </c>
      <c r="V44" s="198">
        <f>ROUND(E44*U44,2)</f>
        <v>11.91</v>
      </c>
      <c r="W44" s="198"/>
      <c r="X44" s="198" t="s">
        <v>123</v>
      </c>
      <c r="Y44" s="199"/>
      <c r="Z44" s="199"/>
      <c r="AA44" s="199"/>
      <c r="AB44" s="199"/>
      <c r="AC44" s="199"/>
      <c r="AD44" s="199"/>
      <c r="AE44" s="199"/>
      <c r="AF44" s="199"/>
      <c r="AG44" s="199" t="s">
        <v>124</v>
      </c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</row>
    <row r="45" spans="1:60" ht="12.75" outlineLevel="1">
      <c r="A45" s="200"/>
      <c r="B45" s="201"/>
      <c r="C45" s="202" t="s">
        <v>179</v>
      </c>
      <c r="D45" s="203"/>
      <c r="E45" s="204">
        <v>23.04</v>
      </c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9"/>
      <c r="Z45" s="199"/>
      <c r="AA45" s="199"/>
      <c r="AB45" s="199"/>
      <c r="AC45" s="199"/>
      <c r="AD45" s="199"/>
      <c r="AE45" s="199"/>
      <c r="AF45" s="199"/>
      <c r="AG45" s="199" t="s">
        <v>126</v>
      </c>
      <c r="AH45" s="199">
        <v>0</v>
      </c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</row>
    <row r="46" spans="1:60" ht="12.75" outlineLevel="1">
      <c r="A46" s="200"/>
      <c r="B46" s="201"/>
      <c r="C46" s="202" t="s">
        <v>180</v>
      </c>
      <c r="D46" s="203"/>
      <c r="E46" s="204">
        <v>0.572</v>
      </c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9"/>
      <c r="Z46" s="199"/>
      <c r="AA46" s="199"/>
      <c r="AB46" s="199"/>
      <c r="AC46" s="199"/>
      <c r="AD46" s="199"/>
      <c r="AE46" s="199"/>
      <c r="AF46" s="199"/>
      <c r="AG46" s="199" t="s">
        <v>126</v>
      </c>
      <c r="AH46" s="199">
        <v>0</v>
      </c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</row>
    <row r="47" spans="1:60" ht="12.75" outlineLevel="1">
      <c r="A47" s="200"/>
      <c r="B47" s="201"/>
      <c r="C47" s="202" t="s">
        <v>181</v>
      </c>
      <c r="D47" s="203"/>
      <c r="E47" s="204">
        <v>21.33</v>
      </c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9"/>
      <c r="Z47" s="199"/>
      <c r="AA47" s="199"/>
      <c r="AB47" s="199"/>
      <c r="AC47" s="199"/>
      <c r="AD47" s="199"/>
      <c r="AE47" s="199"/>
      <c r="AF47" s="199"/>
      <c r="AG47" s="199" t="s">
        <v>126</v>
      </c>
      <c r="AH47" s="199">
        <v>0</v>
      </c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</row>
    <row r="48" spans="1:60" ht="12.75" outlineLevel="1">
      <c r="A48" s="191">
        <v>17</v>
      </c>
      <c r="B48" s="192" t="s">
        <v>182</v>
      </c>
      <c r="C48" s="193" t="s">
        <v>183</v>
      </c>
      <c r="D48" s="194" t="s">
        <v>169</v>
      </c>
      <c r="E48" s="195">
        <v>44.942</v>
      </c>
      <c r="F48" s="196">
        <v>0</v>
      </c>
      <c r="G48" s="196">
        <f>ROUND(E48*F48,2)</f>
        <v>0</v>
      </c>
      <c r="H48" s="196">
        <v>0</v>
      </c>
      <c r="I48" s="196">
        <f>ROUND(E48*H48,2)</f>
        <v>0</v>
      </c>
      <c r="J48" s="196">
        <v>201.5</v>
      </c>
      <c r="K48" s="196">
        <f>ROUND(E48*J48,2)</f>
        <v>9055.81</v>
      </c>
      <c r="L48" s="196">
        <v>21</v>
      </c>
      <c r="M48" s="197">
        <f>G48*(1+L48/100)</f>
        <v>0</v>
      </c>
      <c r="N48" s="198">
        <v>0</v>
      </c>
      <c r="O48" s="198">
        <f>ROUND(E48*N48,2)</f>
        <v>0</v>
      </c>
      <c r="P48" s="198">
        <v>0</v>
      </c>
      <c r="Q48" s="198">
        <f>ROUND(E48*P48,2)</f>
        <v>0</v>
      </c>
      <c r="R48" s="198"/>
      <c r="S48" s="198" t="s">
        <v>121</v>
      </c>
      <c r="T48" s="198" t="s">
        <v>184</v>
      </c>
      <c r="U48" s="198">
        <v>0.942</v>
      </c>
      <c r="V48" s="198">
        <f>ROUND(E48*U48,2)</f>
        <v>42.34</v>
      </c>
      <c r="W48" s="198"/>
      <c r="X48" s="198" t="s">
        <v>123</v>
      </c>
      <c r="Y48" s="199"/>
      <c r="Z48" s="199"/>
      <c r="AA48" s="199"/>
      <c r="AB48" s="199"/>
      <c r="AC48" s="199"/>
      <c r="AD48" s="199"/>
      <c r="AE48" s="199"/>
      <c r="AF48" s="199"/>
      <c r="AG48" s="199" t="s">
        <v>124</v>
      </c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</row>
    <row r="49" spans="1:60" ht="12.75" outlineLevel="1">
      <c r="A49" s="200"/>
      <c r="B49" s="201"/>
      <c r="C49" s="202" t="s">
        <v>185</v>
      </c>
      <c r="D49" s="203"/>
      <c r="E49" s="204">
        <v>23.04</v>
      </c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9"/>
      <c r="Z49" s="199"/>
      <c r="AA49" s="199"/>
      <c r="AB49" s="199"/>
      <c r="AC49" s="199"/>
      <c r="AD49" s="199"/>
      <c r="AE49" s="199"/>
      <c r="AF49" s="199"/>
      <c r="AG49" s="199" t="s">
        <v>126</v>
      </c>
      <c r="AH49" s="199">
        <v>0</v>
      </c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</row>
    <row r="50" spans="1:60" ht="12.75" outlineLevel="1">
      <c r="A50" s="200"/>
      <c r="B50" s="201"/>
      <c r="C50" s="202" t="s">
        <v>180</v>
      </c>
      <c r="D50" s="203"/>
      <c r="E50" s="204">
        <v>0.572</v>
      </c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9"/>
      <c r="Z50" s="199"/>
      <c r="AA50" s="199"/>
      <c r="AB50" s="199"/>
      <c r="AC50" s="199"/>
      <c r="AD50" s="199"/>
      <c r="AE50" s="199"/>
      <c r="AF50" s="199"/>
      <c r="AG50" s="199" t="s">
        <v>126</v>
      </c>
      <c r="AH50" s="199">
        <v>0</v>
      </c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</row>
    <row r="51" spans="1:60" ht="12.75" outlineLevel="1">
      <c r="A51" s="200"/>
      <c r="B51" s="201"/>
      <c r="C51" s="202" t="s">
        <v>186</v>
      </c>
      <c r="D51" s="203"/>
      <c r="E51" s="204">
        <v>21.33</v>
      </c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9"/>
      <c r="Z51" s="199"/>
      <c r="AA51" s="199"/>
      <c r="AB51" s="199"/>
      <c r="AC51" s="199"/>
      <c r="AD51" s="199"/>
      <c r="AE51" s="199"/>
      <c r="AF51" s="199"/>
      <c r="AG51" s="199" t="s">
        <v>126</v>
      </c>
      <c r="AH51" s="199">
        <v>0</v>
      </c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</row>
    <row r="52" spans="1:60" ht="12.75" outlineLevel="1">
      <c r="A52" s="191">
        <v>18</v>
      </c>
      <c r="B52" s="192" t="s">
        <v>187</v>
      </c>
      <c r="C52" s="193" t="s">
        <v>188</v>
      </c>
      <c r="D52" s="194" t="s">
        <v>169</v>
      </c>
      <c r="E52" s="195">
        <v>44.942</v>
      </c>
      <c r="F52" s="196">
        <v>0</v>
      </c>
      <c r="G52" s="196">
        <f>ROUND(E52*F52,2)</f>
        <v>0</v>
      </c>
      <c r="H52" s="196">
        <v>2.95</v>
      </c>
      <c r="I52" s="196">
        <f>ROUND(E52*H52,2)</f>
        <v>132.58</v>
      </c>
      <c r="J52" s="196">
        <v>165.55</v>
      </c>
      <c r="K52" s="196">
        <f>ROUND(E52*J52,2)</f>
        <v>7440.15</v>
      </c>
      <c r="L52" s="196">
        <v>21</v>
      </c>
      <c r="M52" s="197">
        <f>G52*(1+L52/100)</f>
        <v>0</v>
      </c>
      <c r="N52" s="198">
        <v>0</v>
      </c>
      <c r="O52" s="198">
        <f>ROUND(E52*N52,2)</f>
        <v>0</v>
      </c>
      <c r="P52" s="198">
        <v>0</v>
      </c>
      <c r="Q52" s="198">
        <f>ROUND(E52*P52,2)</f>
        <v>0</v>
      </c>
      <c r="R52" s="198"/>
      <c r="S52" s="198" t="s">
        <v>121</v>
      </c>
      <c r="T52" s="198" t="s">
        <v>189</v>
      </c>
      <c r="U52" s="198">
        <v>0.042</v>
      </c>
      <c r="V52" s="198">
        <f>ROUND(E52*U52,2)</f>
        <v>1.89</v>
      </c>
      <c r="W52" s="198"/>
      <c r="X52" s="198" t="s">
        <v>123</v>
      </c>
      <c r="Y52" s="199"/>
      <c r="Z52" s="199"/>
      <c r="AA52" s="199"/>
      <c r="AB52" s="199"/>
      <c r="AC52" s="199"/>
      <c r="AD52" s="199"/>
      <c r="AE52" s="199"/>
      <c r="AF52" s="199"/>
      <c r="AG52" s="199" t="s">
        <v>124</v>
      </c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</row>
    <row r="53" spans="1:60" ht="12.75" outlineLevel="1">
      <c r="A53" s="200"/>
      <c r="B53" s="201"/>
      <c r="C53" s="202" t="s">
        <v>185</v>
      </c>
      <c r="D53" s="203"/>
      <c r="E53" s="204">
        <v>23.04</v>
      </c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9"/>
      <c r="Z53" s="199"/>
      <c r="AA53" s="199"/>
      <c r="AB53" s="199"/>
      <c r="AC53" s="199"/>
      <c r="AD53" s="199"/>
      <c r="AE53" s="199"/>
      <c r="AF53" s="199"/>
      <c r="AG53" s="199" t="s">
        <v>126</v>
      </c>
      <c r="AH53" s="199">
        <v>0</v>
      </c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</row>
    <row r="54" spans="1:60" ht="12.75" outlineLevel="1">
      <c r="A54" s="200"/>
      <c r="B54" s="201"/>
      <c r="C54" s="202" t="s">
        <v>180</v>
      </c>
      <c r="D54" s="203"/>
      <c r="E54" s="204">
        <v>0.572</v>
      </c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9"/>
      <c r="Z54" s="199"/>
      <c r="AA54" s="199"/>
      <c r="AB54" s="199"/>
      <c r="AC54" s="199"/>
      <c r="AD54" s="199"/>
      <c r="AE54" s="199"/>
      <c r="AF54" s="199"/>
      <c r="AG54" s="199" t="s">
        <v>126</v>
      </c>
      <c r="AH54" s="199">
        <v>0</v>
      </c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</row>
    <row r="55" spans="1:60" ht="12.75" outlineLevel="1">
      <c r="A55" s="200"/>
      <c r="B55" s="201"/>
      <c r="C55" s="202" t="s">
        <v>190</v>
      </c>
      <c r="D55" s="203"/>
      <c r="E55" s="204">
        <v>21.33</v>
      </c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9"/>
      <c r="Z55" s="199"/>
      <c r="AA55" s="199"/>
      <c r="AB55" s="199"/>
      <c r="AC55" s="199"/>
      <c r="AD55" s="199"/>
      <c r="AE55" s="199"/>
      <c r="AF55" s="199"/>
      <c r="AG55" s="199" t="s">
        <v>126</v>
      </c>
      <c r="AH55" s="199">
        <v>0</v>
      </c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</row>
    <row r="56" spans="1:60" ht="12.75" outlineLevel="1">
      <c r="A56" s="191">
        <v>19</v>
      </c>
      <c r="B56" s="192" t="s">
        <v>191</v>
      </c>
      <c r="C56" s="193" t="s">
        <v>192</v>
      </c>
      <c r="D56" s="194" t="s">
        <v>169</v>
      </c>
      <c r="E56" s="195">
        <v>23.612</v>
      </c>
      <c r="F56" s="196">
        <v>0</v>
      </c>
      <c r="G56" s="196">
        <f>ROUND(E56*F56,2)</f>
        <v>0</v>
      </c>
      <c r="H56" s="196">
        <v>0</v>
      </c>
      <c r="I56" s="196">
        <f>ROUND(E56*H56,2)</f>
        <v>0</v>
      </c>
      <c r="J56" s="196">
        <v>493</v>
      </c>
      <c r="K56" s="196">
        <f>ROUND(E56*J56,2)</f>
        <v>11640.72</v>
      </c>
      <c r="L56" s="196">
        <v>21</v>
      </c>
      <c r="M56" s="197">
        <f>G56*(1+L56/100)</f>
        <v>0</v>
      </c>
      <c r="N56" s="198">
        <v>0</v>
      </c>
      <c r="O56" s="198">
        <f>ROUND(E56*N56,2)</f>
        <v>0</v>
      </c>
      <c r="P56" s="198">
        <v>0</v>
      </c>
      <c r="Q56" s="198">
        <f>ROUND(E56*P56,2)</f>
        <v>0</v>
      </c>
      <c r="R56" s="198"/>
      <c r="S56" s="198" t="s">
        <v>121</v>
      </c>
      <c r="T56" s="198" t="s">
        <v>132</v>
      </c>
      <c r="U56" s="198">
        <v>0</v>
      </c>
      <c r="V56" s="198">
        <f>ROUND(E56*U56,2)</f>
        <v>0</v>
      </c>
      <c r="W56" s="198"/>
      <c r="X56" s="198" t="s">
        <v>123</v>
      </c>
      <c r="Y56" s="199"/>
      <c r="Z56" s="199"/>
      <c r="AA56" s="199"/>
      <c r="AB56" s="199"/>
      <c r="AC56" s="199"/>
      <c r="AD56" s="199"/>
      <c r="AE56" s="199"/>
      <c r="AF56" s="199"/>
      <c r="AG56" s="199" t="s">
        <v>124</v>
      </c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</row>
    <row r="57" spans="1:60" ht="12.75" outlineLevel="1">
      <c r="A57" s="200"/>
      <c r="B57" s="201"/>
      <c r="C57" s="202" t="s">
        <v>185</v>
      </c>
      <c r="D57" s="203"/>
      <c r="E57" s="204">
        <v>23.04</v>
      </c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9"/>
      <c r="Z57" s="199"/>
      <c r="AA57" s="199"/>
      <c r="AB57" s="199"/>
      <c r="AC57" s="199"/>
      <c r="AD57" s="199"/>
      <c r="AE57" s="199"/>
      <c r="AF57" s="199"/>
      <c r="AG57" s="199" t="s">
        <v>126</v>
      </c>
      <c r="AH57" s="199">
        <v>0</v>
      </c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</row>
    <row r="58" spans="1:60" ht="12.75" outlineLevel="1">
      <c r="A58" s="200"/>
      <c r="B58" s="201"/>
      <c r="C58" s="202" t="s">
        <v>193</v>
      </c>
      <c r="D58" s="203"/>
      <c r="E58" s="204">
        <v>0.572</v>
      </c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9"/>
      <c r="Z58" s="199"/>
      <c r="AA58" s="199"/>
      <c r="AB58" s="199"/>
      <c r="AC58" s="199"/>
      <c r="AD58" s="199"/>
      <c r="AE58" s="199"/>
      <c r="AF58" s="199"/>
      <c r="AG58" s="199" t="s">
        <v>126</v>
      </c>
      <c r="AH58" s="199">
        <v>0</v>
      </c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</row>
    <row r="59" spans="1:33" ht="12.75">
      <c r="A59" s="183" t="s">
        <v>116</v>
      </c>
      <c r="B59" s="184" t="s">
        <v>73</v>
      </c>
      <c r="C59" s="185" t="s">
        <v>74</v>
      </c>
      <c r="D59" s="186"/>
      <c r="E59" s="187"/>
      <c r="F59" s="188"/>
      <c r="G59" s="188">
        <f>SUMIF(AG60:AG61,"&lt;&gt;NOR",G60:G61)</f>
        <v>0</v>
      </c>
      <c r="H59" s="188"/>
      <c r="I59" s="188">
        <f>SUM(I60:I61)</f>
        <v>0</v>
      </c>
      <c r="J59" s="188"/>
      <c r="K59" s="188">
        <f>SUM(K60:K61)</f>
        <v>2985.6</v>
      </c>
      <c r="L59" s="188"/>
      <c r="M59" s="189">
        <f>SUM(M60:M61)</f>
        <v>0</v>
      </c>
      <c r="N59" s="190"/>
      <c r="O59" s="190">
        <f>SUM(O60:O61)</f>
        <v>0</v>
      </c>
      <c r="P59" s="190"/>
      <c r="Q59" s="190">
        <f>SUM(Q60:Q61)</f>
        <v>0.14</v>
      </c>
      <c r="R59" s="190"/>
      <c r="S59" s="190"/>
      <c r="T59" s="190"/>
      <c r="U59" s="190"/>
      <c r="V59" s="190">
        <f>SUM(V60:V61)</f>
        <v>6.72</v>
      </c>
      <c r="W59" s="190"/>
      <c r="X59" s="190"/>
      <c r="AG59" t="s">
        <v>117</v>
      </c>
    </row>
    <row r="60" spans="1:60" ht="12.75" outlineLevel="1">
      <c r="A60" s="191">
        <v>20</v>
      </c>
      <c r="B60" s="192" t="s">
        <v>194</v>
      </c>
      <c r="C60" s="193" t="s">
        <v>195</v>
      </c>
      <c r="D60" s="194" t="s">
        <v>120</v>
      </c>
      <c r="E60" s="195">
        <v>192</v>
      </c>
      <c r="F60" s="196">
        <v>0</v>
      </c>
      <c r="G60" s="196">
        <f>ROUND(E60*F60,2)</f>
        <v>0</v>
      </c>
      <c r="H60" s="196">
        <v>0</v>
      </c>
      <c r="I60" s="196">
        <f>ROUND(E60*H60,2)</f>
        <v>0</v>
      </c>
      <c r="J60" s="196">
        <v>15.55</v>
      </c>
      <c r="K60" s="196">
        <f>ROUND(E60*J60,2)</f>
        <v>2985.6</v>
      </c>
      <c r="L60" s="196">
        <v>21</v>
      </c>
      <c r="M60" s="197">
        <f>G60*(1+L60/100)</f>
        <v>0</v>
      </c>
      <c r="N60" s="198">
        <v>0</v>
      </c>
      <c r="O60" s="198">
        <f>ROUND(E60*N60,2)</f>
        <v>0</v>
      </c>
      <c r="P60" s="198">
        <v>0.00074</v>
      </c>
      <c r="Q60" s="198">
        <f>ROUND(E60*P60,2)</f>
        <v>0.14</v>
      </c>
      <c r="R60" s="198"/>
      <c r="S60" s="198" t="s">
        <v>121</v>
      </c>
      <c r="T60" s="198" t="s">
        <v>122</v>
      </c>
      <c r="U60" s="198">
        <v>0.035</v>
      </c>
      <c r="V60" s="198">
        <f>ROUND(E60*U60,2)</f>
        <v>6.72</v>
      </c>
      <c r="W60" s="198"/>
      <c r="X60" s="198" t="s">
        <v>123</v>
      </c>
      <c r="Y60" s="199"/>
      <c r="Z60" s="199"/>
      <c r="AA60" s="199"/>
      <c r="AB60" s="199"/>
      <c r="AC60" s="199"/>
      <c r="AD60" s="199"/>
      <c r="AE60" s="199"/>
      <c r="AF60" s="199"/>
      <c r="AG60" s="199" t="s">
        <v>124</v>
      </c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</row>
    <row r="61" spans="1:60" ht="12.75" outlineLevel="1">
      <c r="A61" s="200"/>
      <c r="B61" s="201"/>
      <c r="C61" s="202" t="s">
        <v>196</v>
      </c>
      <c r="D61" s="203"/>
      <c r="E61" s="204">
        <v>192</v>
      </c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9"/>
      <c r="Z61" s="199"/>
      <c r="AA61" s="199"/>
      <c r="AB61" s="199"/>
      <c r="AC61" s="199"/>
      <c r="AD61" s="199"/>
      <c r="AE61" s="199"/>
      <c r="AF61" s="199"/>
      <c r="AG61" s="199" t="s">
        <v>126</v>
      </c>
      <c r="AH61" s="199">
        <v>0</v>
      </c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</row>
    <row r="62" spans="1:33" ht="12.75">
      <c r="A62" s="183" t="s">
        <v>116</v>
      </c>
      <c r="B62" s="184" t="s">
        <v>75</v>
      </c>
      <c r="C62" s="185" t="s">
        <v>76</v>
      </c>
      <c r="D62" s="186"/>
      <c r="E62" s="187"/>
      <c r="F62" s="188"/>
      <c r="G62" s="188">
        <f>SUMIF(AG63:AG64,"&lt;&gt;NOR",G63:G64)</f>
        <v>0</v>
      </c>
      <c r="H62" s="188"/>
      <c r="I62" s="188">
        <f>SUM(I63:I64)</f>
        <v>0</v>
      </c>
      <c r="J62" s="188"/>
      <c r="K62" s="188">
        <f>SUM(K63:K64)</f>
        <v>5510.56</v>
      </c>
      <c r="L62" s="188"/>
      <c r="M62" s="189">
        <f>SUM(M63:M64)</f>
        <v>0</v>
      </c>
      <c r="N62" s="190"/>
      <c r="O62" s="190">
        <f>SUM(O63:O64)</f>
        <v>0</v>
      </c>
      <c r="P62" s="190"/>
      <c r="Q62" s="190">
        <f>SUM(Q63:Q64)</f>
        <v>1.98</v>
      </c>
      <c r="R62" s="190"/>
      <c r="S62" s="190"/>
      <c r="T62" s="190"/>
      <c r="U62" s="190"/>
      <c r="V62" s="190">
        <f>SUM(V63:V64)</f>
        <v>12.4</v>
      </c>
      <c r="W62" s="190"/>
      <c r="X62" s="190"/>
      <c r="AG62" t="s">
        <v>117</v>
      </c>
    </row>
    <row r="63" spans="1:60" ht="12.75" outlineLevel="1">
      <c r="A63" s="191">
        <v>21</v>
      </c>
      <c r="B63" s="192" t="s">
        <v>197</v>
      </c>
      <c r="C63" s="193" t="s">
        <v>198</v>
      </c>
      <c r="D63" s="194" t="s">
        <v>120</v>
      </c>
      <c r="E63" s="195">
        <v>248</v>
      </c>
      <c r="F63" s="196">
        <v>0</v>
      </c>
      <c r="G63" s="196">
        <f>ROUND(E63*F63,2)</f>
        <v>0</v>
      </c>
      <c r="H63" s="196">
        <v>0</v>
      </c>
      <c r="I63" s="196">
        <f>ROUND(E63*H63,2)</f>
        <v>0</v>
      </c>
      <c r="J63" s="196">
        <v>22.22</v>
      </c>
      <c r="K63" s="196">
        <f>ROUND(E63*J63,2)</f>
        <v>5510.56</v>
      </c>
      <c r="L63" s="196">
        <v>21</v>
      </c>
      <c r="M63" s="197">
        <f>G63*(1+L63/100)</f>
        <v>0</v>
      </c>
      <c r="N63" s="198">
        <v>0</v>
      </c>
      <c r="O63" s="198">
        <f>ROUND(E63*N63,2)</f>
        <v>0</v>
      </c>
      <c r="P63" s="198">
        <v>0.008</v>
      </c>
      <c r="Q63" s="198">
        <f>ROUND(E63*P63,2)</f>
        <v>1.98</v>
      </c>
      <c r="R63" s="198"/>
      <c r="S63" s="198" t="s">
        <v>121</v>
      </c>
      <c r="T63" s="198" t="s">
        <v>122</v>
      </c>
      <c r="U63" s="198">
        <v>0.05</v>
      </c>
      <c r="V63" s="198">
        <f>ROUND(E63*U63,2)</f>
        <v>12.4</v>
      </c>
      <c r="W63" s="198"/>
      <c r="X63" s="198" t="s">
        <v>123</v>
      </c>
      <c r="Y63" s="199"/>
      <c r="Z63" s="199"/>
      <c r="AA63" s="199"/>
      <c r="AB63" s="199"/>
      <c r="AC63" s="199"/>
      <c r="AD63" s="199"/>
      <c r="AE63" s="199"/>
      <c r="AF63" s="199"/>
      <c r="AG63" s="199" t="s">
        <v>124</v>
      </c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</row>
    <row r="64" spans="1:60" ht="12.75" outlineLevel="1">
      <c r="A64" s="200"/>
      <c r="B64" s="201"/>
      <c r="C64" s="202" t="s">
        <v>199</v>
      </c>
      <c r="D64" s="203"/>
      <c r="E64" s="204">
        <v>248</v>
      </c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9"/>
      <c r="Z64" s="199"/>
      <c r="AA64" s="199"/>
      <c r="AB64" s="199"/>
      <c r="AC64" s="199"/>
      <c r="AD64" s="199"/>
      <c r="AE64" s="199"/>
      <c r="AF64" s="199"/>
      <c r="AG64" s="199" t="s">
        <v>126</v>
      </c>
      <c r="AH64" s="199">
        <v>0</v>
      </c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</row>
    <row r="65" spans="1:33" ht="12.75">
      <c r="A65" s="183" t="s">
        <v>116</v>
      </c>
      <c r="B65" s="184" t="s">
        <v>77</v>
      </c>
      <c r="C65" s="185" t="s">
        <v>78</v>
      </c>
      <c r="D65" s="186"/>
      <c r="E65" s="187"/>
      <c r="F65" s="188"/>
      <c r="G65" s="188">
        <f>SUMIF(AG66:AG67,"&lt;&gt;NOR",G66:G67)</f>
        <v>0</v>
      </c>
      <c r="H65" s="188"/>
      <c r="I65" s="188">
        <f>SUM(I66:I67)</f>
        <v>0</v>
      </c>
      <c r="J65" s="188"/>
      <c r="K65" s="188">
        <f>SUM(K66:K67)</f>
        <v>10201.7</v>
      </c>
      <c r="L65" s="188"/>
      <c r="M65" s="189">
        <f>SUM(M66:M67)</f>
        <v>0</v>
      </c>
      <c r="N65" s="190"/>
      <c r="O65" s="190">
        <f>SUM(O66:O67)</f>
        <v>0</v>
      </c>
      <c r="P65" s="190"/>
      <c r="Q65" s="190">
        <f>SUM(Q66:Q67)</f>
        <v>3.61</v>
      </c>
      <c r="R65" s="190"/>
      <c r="S65" s="190"/>
      <c r="T65" s="190"/>
      <c r="U65" s="190"/>
      <c r="V65" s="190">
        <f>SUM(V66:V67)</f>
        <v>28.9</v>
      </c>
      <c r="W65" s="190"/>
      <c r="X65" s="190"/>
      <c r="AG65" t="s">
        <v>117</v>
      </c>
    </row>
    <row r="66" spans="1:60" ht="12.75" outlineLevel="1">
      <c r="A66" s="191">
        <v>22</v>
      </c>
      <c r="B66" s="192" t="s">
        <v>200</v>
      </c>
      <c r="C66" s="193" t="s">
        <v>201</v>
      </c>
      <c r="D66" s="194" t="s">
        <v>120</v>
      </c>
      <c r="E66" s="195">
        <v>144.5</v>
      </c>
      <c r="F66" s="196">
        <v>0</v>
      </c>
      <c r="G66" s="196">
        <f>ROUND(E66*F66,2)</f>
        <v>0</v>
      </c>
      <c r="H66" s="196">
        <v>0</v>
      </c>
      <c r="I66" s="196">
        <f>ROUND(E66*H66,2)</f>
        <v>0</v>
      </c>
      <c r="J66" s="196">
        <v>70.6</v>
      </c>
      <c r="K66" s="196">
        <f>ROUND(E66*J66,2)</f>
        <v>10201.7</v>
      </c>
      <c r="L66" s="196">
        <v>21</v>
      </c>
      <c r="M66" s="197">
        <f>G66*(1+L66/100)</f>
        <v>0</v>
      </c>
      <c r="N66" s="198">
        <v>0</v>
      </c>
      <c r="O66" s="198">
        <f>ROUND(E66*N66,2)</f>
        <v>0</v>
      </c>
      <c r="P66" s="198">
        <v>0.025</v>
      </c>
      <c r="Q66" s="198">
        <f>ROUND(E66*P66,2)</f>
        <v>3.61</v>
      </c>
      <c r="R66" s="198"/>
      <c r="S66" s="198" t="s">
        <v>121</v>
      </c>
      <c r="T66" s="198" t="s">
        <v>140</v>
      </c>
      <c r="U66" s="198">
        <v>0.2</v>
      </c>
      <c r="V66" s="198">
        <f>ROUND(E66*U66,2)</f>
        <v>28.9</v>
      </c>
      <c r="W66" s="198"/>
      <c r="X66" s="198" t="s">
        <v>123</v>
      </c>
      <c r="Y66" s="199"/>
      <c r="Z66" s="199"/>
      <c r="AA66" s="199"/>
      <c r="AB66" s="199"/>
      <c r="AC66" s="199"/>
      <c r="AD66" s="199"/>
      <c r="AE66" s="199"/>
      <c r="AF66" s="199"/>
      <c r="AG66" s="199" t="s">
        <v>124</v>
      </c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</row>
    <row r="67" spans="1:60" ht="12.75" outlineLevel="1">
      <c r="A67" s="200"/>
      <c r="B67" s="201"/>
      <c r="C67" s="202" t="s">
        <v>202</v>
      </c>
      <c r="D67" s="203"/>
      <c r="E67" s="204">
        <v>144.5</v>
      </c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9"/>
      <c r="Z67" s="199"/>
      <c r="AA67" s="199"/>
      <c r="AB67" s="199"/>
      <c r="AC67" s="199"/>
      <c r="AD67" s="199"/>
      <c r="AE67" s="199"/>
      <c r="AF67" s="199"/>
      <c r="AG67" s="199" t="s">
        <v>126</v>
      </c>
      <c r="AH67" s="199">
        <v>0</v>
      </c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</row>
    <row r="68" spans="1:33" ht="12.75">
      <c r="A68" s="183" t="s">
        <v>116</v>
      </c>
      <c r="B68" s="184" t="s">
        <v>79</v>
      </c>
      <c r="C68" s="185" t="s">
        <v>80</v>
      </c>
      <c r="D68" s="186"/>
      <c r="E68" s="187"/>
      <c r="F68" s="188"/>
      <c r="G68" s="188">
        <f>SUMIF(AG69:AG70,"&lt;&gt;NOR",G69:G70)</f>
        <v>0</v>
      </c>
      <c r="H68" s="188"/>
      <c r="I68" s="188">
        <f>SUM(I69:I70)</f>
        <v>0</v>
      </c>
      <c r="J68" s="188"/>
      <c r="K68" s="188">
        <f>SUM(K69:K70)</f>
        <v>1821.35</v>
      </c>
      <c r="L68" s="188"/>
      <c r="M68" s="189">
        <f>SUM(M69:M70)</f>
        <v>0</v>
      </c>
      <c r="N68" s="190"/>
      <c r="O68" s="190">
        <f>SUM(O69:O70)</f>
        <v>0</v>
      </c>
      <c r="P68" s="190"/>
      <c r="Q68" s="190">
        <f>SUM(Q69:Q70)</f>
        <v>0.04</v>
      </c>
      <c r="R68" s="190"/>
      <c r="S68" s="190"/>
      <c r="T68" s="190"/>
      <c r="U68" s="190"/>
      <c r="V68" s="190">
        <f>SUM(V69:V70)</f>
        <v>4.57</v>
      </c>
      <c r="W68" s="190"/>
      <c r="X68" s="190"/>
      <c r="AG68" t="s">
        <v>117</v>
      </c>
    </row>
    <row r="69" spans="1:60" ht="12.75" outlineLevel="1">
      <c r="A69" s="191">
        <v>23</v>
      </c>
      <c r="B69" s="192" t="s">
        <v>203</v>
      </c>
      <c r="C69" s="193" t="s">
        <v>204</v>
      </c>
      <c r="D69" s="194" t="s">
        <v>120</v>
      </c>
      <c r="E69" s="195">
        <v>43.5</v>
      </c>
      <c r="F69" s="196">
        <v>0</v>
      </c>
      <c r="G69" s="196">
        <f>ROUND(E69*F69,2)</f>
        <v>0</v>
      </c>
      <c r="H69" s="196">
        <v>0</v>
      </c>
      <c r="I69" s="196">
        <f>ROUND(E69*H69,2)</f>
        <v>0</v>
      </c>
      <c r="J69" s="196">
        <v>41.87</v>
      </c>
      <c r="K69" s="196">
        <f>ROUND(E69*J69,2)</f>
        <v>1821.35</v>
      </c>
      <c r="L69" s="196">
        <v>21</v>
      </c>
      <c r="M69" s="197">
        <f>G69*(1+L69/100)</f>
        <v>0</v>
      </c>
      <c r="N69" s="198">
        <v>0</v>
      </c>
      <c r="O69" s="198">
        <f>ROUND(E69*N69,2)</f>
        <v>0</v>
      </c>
      <c r="P69" s="198">
        <v>0.001</v>
      </c>
      <c r="Q69" s="198">
        <f>ROUND(E69*P69,2)</f>
        <v>0.04</v>
      </c>
      <c r="R69" s="198"/>
      <c r="S69" s="198" t="s">
        <v>121</v>
      </c>
      <c r="T69" s="198" t="s">
        <v>122</v>
      </c>
      <c r="U69" s="198">
        <v>0.105</v>
      </c>
      <c r="V69" s="198">
        <f>ROUND(E69*U69,2)</f>
        <v>4.57</v>
      </c>
      <c r="W69" s="198"/>
      <c r="X69" s="198" t="s">
        <v>123</v>
      </c>
      <c r="Y69" s="199"/>
      <c r="Z69" s="199"/>
      <c r="AA69" s="199"/>
      <c r="AB69" s="199"/>
      <c r="AC69" s="199"/>
      <c r="AD69" s="199"/>
      <c r="AE69" s="199"/>
      <c r="AF69" s="199"/>
      <c r="AG69" s="199" t="s">
        <v>124</v>
      </c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</row>
    <row r="70" spans="1:60" ht="12.75" outlineLevel="1">
      <c r="A70" s="200"/>
      <c r="B70" s="201"/>
      <c r="C70" s="202" t="s">
        <v>205</v>
      </c>
      <c r="D70" s="203"/>
      <c r="E70" s="204">
        <v>43.5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9"/>
      <c r="Z70" s="199"/>
      <c r="AA70" s="199"/>
      <c r="AB70" s="199"/>
      <c r="AC70" s="199"/>
      <c r="AD70" s="199"/>
      <c r="AE70" s="199"/>
      <c r="AF70" s="199"/>
      <c r="AG70" s="199" t="s">
        <v>126</v>
      </c>
      <c r="AH70" s="199">
        <v>0</v>
      </c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</row>
    <row r="71" spans="1:33" ht="12.75">
      <c r="A71" s="183" t="s">
        <v>116</v>
      </c>
      <c r="B71" s="184" t="s">
        <v>81</v>
      </c>
      <c r="C71" s="185" t="s">
        <v>82</v>
      </c>
      <c r="D71" s="186"/>
      <c r="E71" s="187"/>
      <c r="F71" s="188"/>
      <c r="G71" s="188">
        <f>SUMIF(AG72:AG104,"&lt;&gt;NOR",G72:G104)</f>
        <v>0</v>
      </c>
      <c r="H71" s="188"/>
      <c r="I71" s="188">
        <f>SUM(I72:I104)</f>
        <v>0</v>
      </c>
      <c r="J71" s="188"/>
      <c r="K71" s="188">
        <f>SUM(K72:K104)</f>
        <v>43679.99</v>
      </c>
      <c r="L71" s="188"/>
      <c r="M71" s="189">
        <f>SUM(M72:M104)</f>
        <v>0</v>
      </c>
      <c r="N71" s="190"/>
      <c r="O71" s="190">
        <f>SUM(O72:O104)</f>
        <v>0</v>
      </c>
      <c r="P71" s="190"/>
      <c r="Q71" s="190">
        <f>SUM(Q72:Q104)</f>
        <v>0</v>
      </c>
      <c r="R71" s="190"/>
      <c r="S71" s="190"/>
      <c r="T71" s="190"/>
      <c r="U71" s="190"/>
      <c r="V71" s="190">
        <f>SUM(V72:V104)</f>
        <v>11.75</v>
      </c>
      <c r="W71" s="190"/>
      <c r="X71" s="190"/>
      <c r="AG71" t="s">
        <v>117</v>
      </c>
    </row>
    <row r="72" spans="1:60" ht="12.75" outlineLevel="1">
      <c r="A72" s="191">
        <v>24</v>
      </c>
      <c r="B72" s="192" t="s">
        <v>206</v>
      </c>
      <c r="C72" s="193" t="s">
        <v>207</v>
      </c>
      <c r="D72" s="194" t="s">
        <v>169</v>
      </c>
      <c r="E72" s="195">
        <v>5.6835</v>
      </c>
      <c r="F72" s="196">
        <v>0</v>
      </c>
      <c r="G72" s="196">
        <f>ROUND(E72*F72,2)</f>
        <v>0</v>
      </c>
      <c r="H72" s="196">
        <v>0</v>
      </c>
      <c r="I72" s="196">
        <f>ROUND(E72*H72,2)</f>
        <v>0</v>
      </c>
      <c r="J72" s="196">
        <v>242.5</v>
      </c>
      <c r="K72" s="196">
        <f>ROUND(E72*J72,2)</f>
        <v>1378.25</v>
      </c>
      <c r="L72" s="196">
        <v>21</v>
      </c>
      <c r="M72" s="197">
        <f>G72*(1+L72/100)</f>
        <v>0</v>
      </c>
      <c r="N72" s="198">
        <v>0</v>
      </c>
      <c r="O72" s="198">
        <f>ROUND(E72*N72,2)</f>
        <v>0</v>
      </c>
      <c r="P72" s="198">
        <v>0</v>
      </c>
      <c r="Q72" s="198">
        <f>ROUND(E72*P72,2)</f>
        <v>0</v>
      </c>
      <c r="R72" s="198"/>
      <c r="S72" s="198" t="s">
        <v>121</v>
      </c>
      <c r="T72" s="198" t="s">
        <v>132</v>
      </c>
      <c r="U72" s="198">
        <v>2.067</v>
      </c>
      <c r="V72" s="198">
        <f>ROUND(E72*U72,2)</f>
        <v>11.75</v>
      </c>
      <c r="W72" s="198"/>
      <c r="X72" s="198" t="s">
        <v>123</v>
      </c>
      <c r="Y72" s="199"/>
      <c r="Z72" s="199"/>
      <c r="AA72" s="199"/>
      <c r="AB72" s="199"/>
      <c r="AC72" s="199"/>
      <c r="AD72" s="199"/>
      <c r="AE72" s="199"/>
      <c r="AF72" s="199"/>
      <c r="AG72" s="199" t="s">
        <v>124</v>
      </c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</row>
    <row r="73" spans="1:60" ht="12.75" outlineLevel="1">
      <c r="A73" s="200"/>
      <c r="B73" s="201"/>
      <c r="C73" s="202" t="s">
        <v>208</v>
      </c>
      <c r="D73" s="203"/>
      <c r="E73" s="204">
        <v>0.0435</v>
      </c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9"/>
      <c r="Z73" s="199"/>
      <c r="AA73" s="199"/>
      <c r="AB73" s="199"/>
      <c r="AC73" s="199"/>
      <c r="AD73" s="199"/>
      <c r="AE73" s="199"/>
      <c r="AF73" s="199"/>
      <c r="AG73" s="199" t="s">
        <v>126</v>
      </c>
      <c r="AH73" s="199">
        <v>0</v>
      </c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</row>
    <row r="74" spans="1:60" ht="12.75" outlineLevel="1">
      <c r="A74" s="200"/>
      <c r="B74" s="201"/>
      <c r="C74" s="202" t="s">
        <v>209</v>
      </c>
      <c r="D74" s="203"/>
      <c r="E74" s="204">
        <v>3.47</v>
      </c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9"/>
      <c r="Z74" s="199"/>
      <c r="AA74" s="199"/>
      <c r="AB74" s="199"/>
      <c r="AC74" s="199"/>
      <c r="AD74" s="199"/>
      <c r="AE74" s="199"/>
      <c r="AF74" s="199"/>
      <c r="AG74" s="199" t="s">
        <v>126</v>
      </c>
      <c r="AH74" s="199">
        <v>0</v>
      </c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</row>
    <row r="75" spans="1:60" ht="12.75" outlineLevel="1">
      <c r="A75" s="200"/>
      <c r="B75" s="201"/>
      <c r="C75" s="202" t="s">
        <v>210</v>
      </c>
      <c r="D75" s="203"/>
      <c r="E75" s="204">
        <v>2.17</v>
      </c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9"/>
      <c r="Z75" s="199"/>
      <c r="AA75" s="199"/>
      <c r="AB75" s="199"/>
      <c r="AC75" s="199"/>
      <c r="AD75" s="199"/>
      <c r="AE75" s="199"/>
      <c r="AF75" s="199"/>
      <c r="AG75" s="199" t="s">
        <v>126</v>
      </c>
      <c r="AH75" s="199">
        <v>0</v>
      </c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</row>
    <row r="76" spans="1:60" ht="12.75" outlineLevel="1">
      <c r="A76" s="191">
        <v>25</v>
      </c>
      <c r="B76" s="192" t="s">
        <v>211</v>
      </c>
      <c r="C76" s="193" t="s">
        <v>212</v>
      </c>
      <c r="D76" s="194" t="s">
        <v>169</v>
      </c>
      <c r="E76" s="195">
        <v>0.2385</v>
      </c>
      <c r="F76" s="196">
        <v>0</v>
      </c>
      <c r="G76" s="196">
        <f>ROUND(E76*F76,2)</f>
        <v>0</v>
      </c>
      <c r="H76" s="196">
        <v>0</v>
      </c>
      <c r="I76" s="196">
        <f>ROUND(E76*H76,2)</f>
        <v>0</v>
      </c>
      <c r="J76" s="196">
        <v>1336.9</v>
      </c>
      <c r="K76" s="196">
        <f>ROUND(E76*J76,2)</f>
        <v>318.85</v>
      </c>
      <c r="L76" s="196">
        <v>21</v>
      </c>
      <c r="M76" s="197">
        <f>G76*(1+L76/100)</f>
        <v>0</v>
      </c>
      <c r="N76" s="198">
        <v>0</v>
      </c>
      <c r="O76" s="198">
        <f>ROUND(E76*N76,2)</f>
        <v>0</v>
      </c>
      <c r="P76" s="198">
        <v>0</v>
      </c>
      <c r="Q76" s="198">
        <f>ROUND(E76*P76,2)</f>
        <v>0</v>
      </c>
      <c r="R76" s="198"/>
      <c r="S76" s="198" t="s">
        <v>121</v>
      </c>
      <c r="T76" s="198" t="s">
        <v>122</v>
      </c>
      <c r="U76" s="198">
        <v>0</v>
      </c>
      <c r="V76" s="198">
        <f>ROUND(E76*U76,2)</f>
        <v>0</v>
      </c>
      <c r="W76" s="198"/>
      <c r="X76" s="198" t="s">
        <v>123</v>
      </c>
      <c r="Y76" s="199"/>
      <c r="Z76" s="199"/>
      <c r="AA76" s="199"/>
      <c r="AB76" s="199"/>
      <c r="AC76" s="199"/>
      <c r="AD76" s="199"/>
      <c r="AE76" s="199"/>
      <c r="AF76" s="199"/>
      <c r="AG76" s="199" t="s">
        <v>124</v>
      </c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99"/>
    </row>
    <row r="77" spans="1:60" ht="12.75" outlineLevel="1">
      <c r="A77" s="200"/>
      <c r="B77" s="201"/>
      <c r="C77" s="202" t="s">
        <v>208</v>
      </c>
      <c r="D77" s="203"/>
      <c r="E77" s="204">
        <v>0.0435</v>
      </c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9"/>
      <c r="Z77" s="199"/>
      <c r="AA77" s="199"/>
      <c r="AB77" s="199"/>
      <c r="AC77" s="199"/>
      <c r="AD77" s="199"/>
      <c r="AE77" s="199"/>
      <c r="AF77" s="199"/>
      <c r="AG77" s="199" t="s">
        <v>126</v>
      </c>
      <c r="AH77" s="199">
        <v>0</v>
      </c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</row>
    <row r="78" spans="1:60" ht="12.75" outlineLevel="1">
      <c r="A78" s="200"/>
      <c r="B78" s="201"/>
      <c r="C78" s="202" t="s">
        <v>213</v>
      </c>
      <c r="D78" s="203"/>
      <c r="E78" s="204">
        <v>0.195</v>
      </c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9"/>
      <c r="Z78" s="199"/>
      <c r="AA78" s="199"/>
      <c r="AB78" s="199"/>
      <c r="AC78" s="199"/>
      <c r="AD78" s="199"/>
      <c r="AE78" s="199"/>
      <c r="AF78" s="199"/>
      <c r="AG78" s="199" t="s">
        <v>126</v>
      </c>
      <c r="AH78" s="199">
        <v>0</v>
      </c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</row>
    <row r="79" spans="1:60" ht="12.75" outlineLevel="1">
      <c r="A79" s="191">
        <v>26</v>
      </c>
      <c r="B79" s="192" t="s">
        <v>214</v>
      </c>
      <c r="C79" s="193" t="s">
        <v>215</v>
      </c>
      <c r="D79" s="194" t="s">
        <v>169</v>
      </c>
      <c r="E79" s="195">
        <v>3.47</v>
      </c>
      <c r="F79" s="196">
        <v>0</v>
      </c>
      <c r="G79" s="196">
        <f>ROUND(E79*F79,2)</f>
        <v>0</v>
      </c>
      <c r="H79" s="196">
        <v>0</v>
      </c>
      <c r="I79" s="196">
        <f>ROUND(E79*H79,2)</f>
        <v>0</v>
      </c>
      <c r="J79" s="196">
        <v>1336.9</v>
      </c>
      <c r="K79" s="196">
        <f>ROUND(E79*J79,2)</f>
        <v>4639.04</v>
      </c>
      <c r="L79" s="196">
        <v>21</v>
      </c>
      <c r="M79" s="197">
        <f>G79*(1+L79/100)</f>
        <v>0</v>
      </c>
      <c r="N79" s="198">
        <v>0</v>
      </c>
      <c r="O79" s="198">
        <f>ROUND(E79*N79,2)</f>
        <v>0</v>
      </c>
      <c r="P79" s="198">
        <v>0</v>
      </c>
      <c r="Q79" s="198">
        <f>ROUND(E79*P79,2)</f>
        <v>0</v>
      </c>
      <c r="R79" s="198"/>
      <c r="S79" s="198" t="s">
        <v>121</v>
      </c>
      <c r="T79" s="198" t="s">
        <v>122</v>
      </c>
      <c r="U79" s="198">
        <v>0</v>
      </c>
      <c r="V79" s="198">
        <f>ROUND(E79*U79,2)</f>
        <v>0</v>
      </c>
      <c r="W79" s="198"/>
      <c r="X79" s="198" t="s">
        <v>123</v>
      </c>
      <c r="Y79" s="199"/>
      <c r="Z79" s="199"/>
      <c r="AA79" s="199"/>
      <c r="AB79" s="199"/>
      <c r="AC79" s="199"/>
      <c r="AD79" s="199"/>
      <c r="AE79" s="199"/>
      <c r="AF79" s="199"/>
      <c r="AG79" s="199" t="s">
        <v>124</v>
      </c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199"/>
      <c r="AX79" s="199"/>
      <c r="AY79" s="199"/>
      <c r="AZ79" s="199"/>
      <c r="BA79" s="199"/>
      <c r="BB79" s="199"/>
      <c r="BC79" s="199"/>
      <c r="BD79" s="199"/>
      <c r="BE79" s="199"/>
      <c r="BF79" s="199"/>
      <c r="BG79" s="199"/>
      <c r="BH79" s="199"/>
    </row>
    <row r="80" spans="1:60" ht="12.75" outlineLevel="1">
      <c r="A80" s="200"/>
      <c r="B80" s="201"/>
      <c r="C80" s="202" t="s">
        <v>209</v>
      </c>
      <c r="D80" s="203"/>
      <c r="E80" s="204">
        <v>3.47</v>
      </c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9"/>
      <c r="Z80" s="199"/>
      <c r="AA80" s="199"/>
      <c r="AB80" s="199"/>
      <c r="AC80" s="199"/>
      <c r="AD80" s="199"/>
      <c r="AE80" s="199"/>
      <c r="AF80" s="199"/>
      <c r="AG80" s="199" t="s">
        <v>126</v>
      </c>
      <c r="AH80" s="199">
        <v>0</v>
      </c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</row>
    <row r="81" spans="1:60" ht="12.75" outlineLevel="1">
      <c r="A81" s="191">
        <v>27</v>
      </c>
      <c r="B81" s="192" t="s">
        <v>216</v>
      </c>
      <c r="C81" s="193" t="s">
        <v>217</v>
      </c>
      <c r="D81" s="194" t="s">
        <v>169</v>
      </c>
      <c r="E81" s="195">
        <v>2.17</v>
      </c>
      <c r="F81" s="196">
        <v>0</v>
      </c>
      <c r="G81" s="196">
        <f>ROUND(E81*F81,2)</f>
        <v>0</v>
      </c>
      <c r="H81" s="196">
        <v>0</v>
      </c>
      <c r="I81" s="196">
        <f>ROUND(E81*H81,2)</f>
        <v>0</v>
      </c>
      <c r="J81" s="196">
        <v>2100</v>
      </c>
      <c r="K81" s="196">
        <f>ROUND(E81*J81,2)</f>
        <v>4557</v>
      </c>
      <c r="L81" s="196">
        <v>21</v>
      </c>
      <c r="M81" s="197">
        <f>G81*(1+L81/100)</f>
        <v>0</v>
      </c>
      <c r="N81" s="198">
        <v>0</v>
      </c>
      <c r="O81" s="198">
        <f>ROUND(E81*N81,2)</f>
        <v>0</v>
      </c>
      <c r="P81" s="198">
        <v>0</v>
      </c>
      <c r="Q81" s="198">
        <f>ROUND(E81*P81,2)</f>
        <v>0</v>
      </c>
      <c r="R81" s="198"/>
      <c r="S81" s="198" t="s">
        <v>121</v>
      </c>
      <c r="T81" s="198" t="s">
        <v>132</v>
      </c>
      <c r="U81" s="198">
        <v>0</v>
      </c>
      <c r="V81" s="198">
        <f>ROUND(E81*U81,2)</f>
        <v>0</v>
      </c>
      <c r="W81" s="198"/>
      <c r="X81" s="198" t="s">
        <v>123</v>
      </c>
      <c r="Y81" s="199"/>
      <c r="Z81" s="199"/>
      <c r="AA81" s="199"/>
      <c r="AB81" s="199"/>
      <c r="AC81" s="199"/>
      <c r="AD81" s="199"/>
      <c r="AE81" s="199"/>
      <c r="AF81" s="199"/>
      <c r="AG81" s="199" t="s">
        <v>124</v>
      </c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</row>
    <row r="82" spans="1:60" ht="12.75" outlineLevel="1">
      <c r="A82" s="200"/>
      <c r="B82" s="201"/>
      <c r="C82" s="202" t="s">
        <v>210</v>
      </c>
      <c r="D82" s="203"/>
      <c r="E82" s="204">
        <v>2.17</v>
      </c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9"/>
      <c r="Z82" s="199"/>
      <c r="AA82" s="199"/>
      <c r="AB82" s="199"/>
      <c r="AC82" s="199"/>
      <c r="AD82" s="199"/>
      <c r="AE82" s="199"/>
      <c r="AF82" s="199"/>
      <c r="AG82" s="199" t="s">
        <v>126</v>
      </c>
      <c r="AH82" s="199">
        <v>0</v>
      </c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</row>
    <row r="83" spans="1:60" ht="12.75" outlineLevel="1">
      <c r="A83" s="191">
        <v>28</v>
      </c>
      <c r="B83" s="192" t="s">
        <v>218</v>
      </c>
      <c r="C83" s="193" t="s">
        <v>219</v>
      </c>
      <c r="D83" s="194" t="s">
        <v>169</v>
      </c>
      <c r="E83" s="195">
        <v>21.33</v>
      </c>
      <c r="F83" s="196">
        <v>0</v>
      </c>
      <c r="G83" s="196">
        <f>ROUND(E83*F83,2)</f>
        <v>0</v>
      </c>
      <c r="H83" s="196">
        <v>0</v>
      </c>
      <c r="I83" s="196">
        <f>ROUND(E83*H83,2)</f>
        <v>0</v>
      </c>
      <c r="J83" s="196">
        <v>1336.9</v>
      </c>
      <c r="K83" s="196">
        <f>ROUND(E83*J83,2)</f>
        <v>28516.08</v>
      </c>
      <c r="L83" s="196">
        <v>21</v>
      </c>
      <c r="M83" s="197">
        <f>G83*(1+L83/100)</f>
        <v>0</v>
      </c>
      <c r="N83" s="198">
        <v>0</v>
      </c>
      <c r="O83" s="198">
        <f>ROUND(E83*N83,2)</f>
        <v>0</v>
      </c>
      <c r="P83" s="198">
        <v>0</v>
      </c>
      <c r="Q83" s="198">
        <f>ROUND(E83*P83,2)</f>
        <v>0</v>
      </c>
      <c r="R83" s="198"/>
      <c r="S83" s="198" t="s">
        <v>121</v>
      </c>
      <c r="T83" s="198" t="s">
        <v>122</v>
      </c>
      <c r="U83" s="198">
        <v>0</v>
      </c>
      <c r="V83" s="198">
        <f>ROUND(E83*U83,2)</f>
        <v>0</v>
      </c>
      <c r="W83" s="198"/>
      <c r="X83" s="198" t="s">
        <v>123</v>
      </c>
      <c r="Y83" s="199"/>
      <c r="Z83" s="199"/>
      <c r="AA83" s="199"/>
      <c r="AB83" s="199"/>
      <c r="AC83" s="199"/>
      <c r="AD83" s="199"/>
      <c r="AE83" s="199"/>
      <c r="AF83" s="199"/>
      <c r="AG83" s="199" t="s">
        <v>124</v>
      </c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</row>
    <row r="84" spans="1:60" ht="12.75" outlineLevel="1">
      <c r="A84" s="200"/>
      <c r="B84" s="201"/>
      <c r="C84" s="202" t="s">
        <v>220</v>
      </c>
      <c r="D84" s="203"/>
      <c r="E84" s="204">
        <v>21.33</v>
      </c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9"/>
      <c r="Z84" s="199"/>
      <c r="AA84" s="199"/>
      <c r="AB84" s="199"/>
      <c r="AC84" s="199"/>
      <c r="AD84" s="199"/>
      <c r="AE84" s="199"/>
      <c r="AF84" s="199"/>
      <c r="AG84" s="199" t="s">
        <v>126</v>
      </c>
      <c r="AH84" s="199">
        <v>0</v>
      </c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</row>
    <row r="85" spans="1:60" ht="12.75" outlineLevel="1">
      <c r="A85" s="191">
        <v>29</v>
      </c>
      <c r="B85" s="192" t="s">
        <v>172</v>
      </c>
      <c r="C85" s="193" t="s">
        <v>173</v>
      </c>
      <c r="D85" s="194" t="s">
        <v>169</v>
      </c>
      <c r="E85" s="195">
        <v>278.9325</v>
      </c>
      <c r="F85" s="196">
        <v>0</v>
      </c>
      <c r="G85" s="196">
        <f>ROUND(E85*F85,2)</f>
        <v>0</v>
      </c>
      <c r="H85" s="196">
        <v>0</v>
      </c>
      <c r="I85" s="196">
        <f>ROUND(E85*H85,2)</f>
        <v>0</v>
      </c>
      <c r="J85" s="196">
        <v>3.7</v>
      </c>
      <c r="K85" s="196">
        <f>ROUND(E85*J85,2)</f>
        <v>1032.05</v>
      </c>
      <c r="L85" s="196">
        <v>21</v>
      </c>
      <c r="M85" s="197">
        <f>G85*(1+L85/100)</f>
        <v>0</v>
      </c>
      <c r="N85" s="198">
        <v>0</v>
      </c>
      <c r="O85" s="198">
        <f>ROUND(E85*N85,2)</f>
        <v>0</v>
      </c>
      <c r="P85" s="198">
        <v>0</v>
      </c>
      <c r="Q85" s="198">
        <f>ROUND(E85*P85,2)</f>
        <v>0</v>
      </c>
      <c r="R85" s="198"/>
      <c r="S85" s="198" t="s">
        <v>121</v>
      </c>
      <c r="T85" s="198" t="s">
        <v>132</v>
      </c>
      <c r="U85" s="198">
        <v>0</v>
      </c>
      <c r="V85" s="198">
        <f>ROUND(E85*U85,2)</f>
        <v>0</v>
      </c>
      <c r="W85" s="198"/>
      <c r="X85" s="198" t="s">
        <v>221</v>
      </c>
      <c r="Y85" s="199"/>
      <c r="Z85" s="199"/>
      <c r="AA85" s="199"/>
      <c r="AB85" s="199"/>
      <c r="AC85" s="199"/>
      <c r="AD85" s="199"/>
      <c r="AE85" s="199"/>
      <c r="AF85" s="199"/>
      <c r="AG85" s="199" t="s">
        <v>222</v>
      </c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</row>
    <row r="86" spans="1:60" ht="12.75" outlineLevel="1">
      <c r="A86" s="200"/>
      <c r="B86" s="201"/>
      <c r="C86" s="202" t="s">
        <v>223</v>
      </c>
      <c r="D86" s="203"/>
      <c r="E86" s="204">
        <v>1.9575</v>
      </c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9"/>
      <c r="Z86" s="199"/>
      <c r="AA86" s="199"/>
      <c r="AB86" s="199"/>
      <c r="AC86" s="199"/>
      <c r="AD86" s="199"/>
      <c r="AE86" s="199"/>
      <c r="AF86" s="199"/>
      <c r="AG86" s="199" t="s">
        <v>126</v>
      </c>
      <c r="AH86" s="199">
        <v>0</v>
      </c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199"/>
      <c r="BH86" s="199"/>
    </row>
    <row r="87" spans="1:60" ht="12.75" outlineLevel="1">
      <c r="A87" s="200"/>
      <c r="B87" s="201"/>
      <c r="C87" s="202" t="s">
        <v>224</v>
      </c>
      <c r="D87" s="203"/>
      <c r="E87" s="204">
        <v>171</v>
      </c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9"/>
      <c r="Z87" s="199"/>
      <c r="AA87" s="199"/>
      <c r="AB87" s="199"/>
      <c r="AC87" s="199"/>
      <c r="AD87" s="199"/>
      <c r="AE87" s="199"/>
      <c r="AF87" s="199"/>
      <c r="AG87" s="199" t="s">
        <v>126</v>
      </c>
      <c r="AH87" s="199">
        <v>0</v>
      </c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</row>
    <row r="88" spans="1:60" ht="12.75" outlineLevel="1">
      <c r="A88" s="200"/>
      <c r="B88" s="201"/>
      <c r="C88" s="202" t="s">
        <v>225</v>
      </c>
      <c r="D88" s="203"/>
      <c r="E88" s="204">
        <v>97.65</v>
      </c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9"/>
      <c r="Z88" s="199"/>
      <c r="AA88" s="199"/>
      <c r="AB88" s="199"/>
      <c r="AC88" s="199"/>
      <c r="AD88" s="199"/>
      <c r="AE88" s="199"/>
      <c r="AF88" s="199"/>
      <c r="AG88" s="199" t="s">
        <v>126</v>
      </c>
      <c r="AH88" s="199">
        <v>0</v>
      </c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</row>
    <row r="89" spans="1:60" ht="12.75" outlineLevel="1">
      <c r="A89" s="200"/>
      <c r="B89" s="201"/>
      <c r="C89" s="202" t="s">
        <v>226</v>
      </c>
      <c r="D89" s="203"/>
      <c r="E89" s="204">
        <v>8.325</v>
      </c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9"/>
      <c r="Z89" s="199"/>
      <c r="AA89" s="199"/>
      <c r="AB89" s="199"/>
      <c r="AC89" s="199"/>
      <c r="AD89" s="199"/>
      <c r="AE89" s="199"/>
      <c r="AF89" s="199"/>
      <c r="AG89" s="199" t="s">
        <v>126</v>
      </c>
      <c r="AH89" s="199">
        <v>0</v>
      </c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</row>
    <row r="90" spans="1:60" ht="12.75" outlineLevel="1">
      <c r="A90" s="191">
        <v>30</v>
      </c>
      <c r="B90" s="192" t="s">
        <v>177</v>
      </c>
      <c r="C90" s="193" t="s">
        <v>178</v>
      </c>
      <c r="D90" s="194" t="s">
        <v>169</v>
      </c>
      <c r="E90" s="195">
        <v>6.1985</v>
      </c>
      <c r="F90" s="196">
        <v>0</v>
      </c>
      <c r="G90" s="196">
        <f>ROUND(E90*F90,2)</f>
        <v>0</v>
      </c>
      <c r="H90" s="196">
        <v>0</v>
      </c>
      <c r="I90" s="196">
        <f>ROUND(E90*H90,2)</f>
        <v>0</v>
      </c>
      <c r="J90" s="196">
        <v>152.5</v>
      </c>
      <c r="K90" s="196">
        <f>ROUND(E90*J90,2)</f>
        <v>945.27</v>
      </c>
      <c r="L90" s="196">
        <v>21</v>
      </c>
      <c r="M90" s="197">
        <f>G90*(1+L90/100)</f>
        <v>0</v>
      </c>
      <c r="N90" s="198">
        <v>0</v>
      </c>
      <c r="O90" s="198">
        <f>ROUND(E90*N90,2)</f>
        <v>0</v>
      </c>
      <c r="P90" s="198">
        <v>0</v>
      </c>
      <c r="Q90" s="198">
        <f>ROUND(E90*P90,2)</f>
        <v>0</v>
      </c>
      <c r="R90" s="198"/>
      <c r="S90" s="198" t="s">
        <v>121</v>
      </c>
      <c r="T90" s="198" t="s">
        <v>132</v>
      </c>
      <c r="U90" s="198">
        <v>0</v>
      </c>
      <c r="V90" s="198">
        <f>ROUND(E90*U90,2)</f>
        <v>0</v>
      </c>
      <c r="W90" s="198"/>
      <c r="X90" s="198" t="s">
        <v>221</v>
      </c>
      <c r="Y90" s="199"/>
      <c r="Z90" s="199"/>
      <c r="AA90" s="199"/>
      <c r="AB90" s="199"/>
      <c r="AC90" s="199"/>
      <c r="AD90" s="199"/>
      <c r="AE90" s="199"/>
      <c r="AF90" s="199"/>
      <c r="AG90" s="199" t="s">
        <v>222</v>
      </c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</row>
    <row r="91" spans="1:60" ht="12.75" outlineLevel="1">
      <c r="A91" s="200"/>
      <c r="B91" s="201"/>
      <c r="C91" s="202" t="s">
        <v>208</v>
      </c>
      <c r="D91" s="203"/>
      <c r="E91" s="204">
        <v>0.0435</v>
      </c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9"/>
      <c r="Z91" s="199"/>
      <c r="AA91" s="199"/>
      <c r="AB91" s="199"/>
      <c r="AC91" s="199"/>
      <c r="AD91" s="199"/>
      <c r="AE91" s="199"/>
      <c r="AF91" s="199"/>
      <c r="AG91" s="199" t="s">
        <v>126</v>
      </c>
      <c r="AH91" s="199">
        <v>0</v>
      </c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</row>
    <row r="92" spans="1:60" ht="12.75" outlineLevel="1">
      <c r="A92" s="200"/>
      <c r="B92" s="201"/>
      <c r="C92" s="202" t="s">
        <v>227</v>
      </c>
      <c r="D92" s="203"/>
      <c r="E92" s="204">
        <v>3.8</v>
      </c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9"/>
      <c r="Z92" s="199"/>
      <c r="AA92" s="199"/>
      <c r="AB92" s="199"/>
      <c r="AC92" s="199"/>
      <c r="AD92" s="199"/>
      <c r="AE92" s="199"/>
      <c r="AF92" s="199"/>
      <c r="AG92" s="199" t="s">
        <v>126</v>
      </c>
      <c r="AH92" s="199">
        <v>0</v>
      </c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</row>
    <row r="93" spans="1:60" ht="12.75" outlineLevel="1">
      <c r="A93" s="200"/>
      <c r="B93" s="201"/>
      <c r="C93" s="202" t="s">
        <v>210</v>
      </c>
      <c r="D93" s="203"/>
      <c r="E93" s="204">
        <v>2.17</v>
      </c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9"/>
      <c r="Z93" s="199"/>
      <c r="AA93" s="199"/>
      <c r="AB93" s="199"/>
      <c r="AC93" s="199"/>
      <c r="AD93" s="199"/>
      <c r="AE93" s="199"/>
      <c r="AF93" s="199"/>
      <c r="AG93" s="199" t="s">
        <v>126</v>
      </c>
      <c r="AH93" s="199">
        <v>0</v>
      </c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</row>
    <row r="94" spans="1:60" ht="12.75" outlineLevel="1">
      <c r="A94" s="200"/>
      <c r="B94" s="201"/>
      <c r="C94" s="202" t="s">
        <v>228</v>
      </c>
      <c r="D94" s="203"/>
      <c r="E94" s="204">
        <v>0.185</v>
      </c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9"/>
      <c r="Z94" s="199"/>
      <c r="AA94" s="199"/>
      <c r="AB94" s="199"/>
      <c r="AC94" s="199"/>
      <c r="AD94" s="199"/>
      <c r="AE94" s="199"/>
      <c r="AF94" s="199"/>
      <c r="AG94" s="199" t="s">
        <v>126</v>
      </c>
      <c r="AH94" s="199">
        <v>0</v>
      </c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</row>
    <row r="95" spans="1:60" ht="12.75" outlineLevel="1">
      <c r="A95" s="191">
        <v>31</v>
      </c>
      <c r="B95" s="192" t="s">
        <v>182</v>
      </c>
      <c r="C95" s="193" t="s">
        <v>183</v>
      </c>
      <c r="D95" s="194" t="s">
        <v>169</v>
      </c>
      <c r="E95" s="195">
        <v>6.1985</v>
      </c>
      <c r="F95" s="196">
        <v>0</v>
      </c>
      <c r="G95" s="196">
        <f>ROUND(E95*F95,2)</f>
        <v>0</v>
      </c>
      <c r="H95" s="196">
        <v>0</v>
      </c>
      <c r="I95" s="196">
        <f>ROUND(E95*H95,2)</f>
        <v>0</v>
      </c>
      <c r="J95" s="196">
        <v>201.5</v>
      </c>
      <c r="K95" s="196">
        <f>ROUND(E95*J95,2)</f>
        <v>1249</v>
      </c>
      <c r="L95" s="196">
        <v>21</v>
      </c>
      <c r="M95" s="197">
        <f>G95*(1+L95/100)</f>
        <v>0</v>
      </c>
      <c r="N95" s="198">
        <v>0</v>
      </c>
      <c r="O95" s="198">
        <f>ROUND(E95*N95,2)</f>
        <v>0</v>
      </c>
      <c r="P95" s="198">
        <v>0</v>
      </c>
      <c r="Q95" s="198">
        <f>ROUND(E95*P95,2)</f>
        <v>0</v>
      </c>
      <c r="R95" s="198"/>
      <c r="S95" s="198" t="s">
        <v>121</v>
      </c>
      <c r="T95" s="198" t="s">
        <v>184</v>
      </c>
      <c r="U95" s="198">
        <v>0</v>
      </c>
      <c r="V95" s="198">
        <f>ROUND(E95*U95,2)</f>
        <v>0</v>
      </c>
      <c r="W95" s="198"/>
      <c r="X95" s="198" t="s">
        <v>221</v>
      </c>
      <c r="Y95" s="199"/>
      <c r="Z95" s="199"/>
      <c r="AA95" s="199"/>
      <c r="AB95" s="199"/>
      <c r="AC95" s="199"/>
      <c r="AD95" s="199"/>
      <c r="AE95" s="199"/>
      <c r="AF95" s="199"/>
      <c r="AG95" s="199" t="s">
        <v>222</v>
      </c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</row>
    <row r="96" spans="1:60" ht="12.75" outlineLevel="1">
      <c r="A96" s="200"/>
      <c r="B96" s="201"/>
      <c r="C96" s="202" t="s">
        <v>208</v>
      </c>
      <c r="D96" s="203"/>
      <c r="E96" s="204">
        <v>0.0435</v>
      </c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9"/>
      <c r="Z96" s="199"/>
      <c r="AA96" s="199"/>
      <c r="AB96" s="199"/>
      <c r="AC96" s="199"/>
      <c r="AD96" s="199"/>
      <c r="AE96" s="199"/>
      <c r="AF96" s="199"/>
      <c r="AG96" s="199" t="s">
        <v>126</v>
      </c>
      <c r="AH96" s="199">
        <v>0</v>
      </c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199"/>
    </row>
    <row r="97" spans="1:60" ht="12.75" outlineLevel="1">
      <c r="A97" s="200"/>
      <c r="B97" s="201"/>
      <c r="C97" s="202" t="s">
        <v>229</v>
      </c>
      <c r="D97" s="203"/>
      <c r="E97" s="204">
        <v>3.8</v>
      </c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9"/>
      <c r="Z97" s="199"/>
      <c r="AA97" s="199"/>
      <c r="AB97" s="199"/>
      <c r="AC97" s="199"/>
      <c r="AD97" s="199"/>
      <c r="AE97" s="199"/>
      <c r="AF97" s="199"/>
      <c r="AG97" s="199" t="s">
        <v>126</v>
      </c>
      <c r="AH97" s="199">
        <v>0</v>
      </c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  <c r="AT97" s="199"/>
      <c r="AU97" s="199"/>
      <c r="AV97" s="199"/>
      <c r="AW97" s="199"/>
      <c r="AX97" s="199"/>
      <c r="AY97" s="199"/>
      <c r="AZ97" s="199"/>
      <c r="BA97" s="199"/>
      <c r="BB97" s="199"/>
      <c r="BC97" s="199"/>
      <c r="BD97" s="199"/>
      <c r="BE97" s="199"/>
      <c r="BF97" s="199"/>
      <c r="BG97" s="199"/>
      <c r="BH97" s="199"/>
    </row>
    <row r="98" spans="1:60" ht="12.75" outlineLevel="1">
      <c r="A98" s="200"/>
      <c r="B98" s="201"/>
      <c r="C98" s="202" t="s">
        <v>210</v>
      </c>
      <c r="D98" s="203"/>
      <c r="E98" s="204">
        <v>2.17</v>
      </c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9"/>
      <c r="Z98" s="199"/>
      <c r="AA98" s="199"/>
      <c r="AB98" s="199"/>
      <c r="AC98" s="199"/>
      <c r="AD98" s="199"/>
      <c r="AE98" s="199"/>
      <c r="AF98" s="199"/>
      <c r="AG98" s="199" t="s">
        <v>126</v>
      </c>
      <c r="AH98" s="199">
        <v>0</v>
      </c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9"/>
      <c r="AU98" s="199"/>
      <c r="AV98" s="199"/>
      <c r="AW98" s="199"/>
      <c r="AX98" s="199"/>
      <c r="AY98" s="199"/>
      <c r="AZ98" s="199"/>
      <c r="BA98" s="199"/>
      <c r="BB98" s="199"/>
      <c r="BC98" s="199"/>
      <c r="BD98" s="199"/>
      <c r="BE98" s="199"/>
      <c r="BF98" s="199"/>
      <c r="BG98" s="199"/>
      <c r="BH98" s="199"/>
    </row>
    <row r="99" spans="1:60" ht="12.75" outlineLevel="1">
      <c r="A99" s="200"/>
      <c r="B99" s="201"/>
      <c r="C99" s="202" t="s">
        <v>228</v>
      </c>
      <c r="D99" s="203"/>
      <c r="E99" s="204">
        <v>0.185</v>
      </c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9"/>
      <c r="Z99" s="199"/>
      <c r="AA99" s="199"/>
      <c r="AB99" s="199"/>
      <c r="AC99" s="199"/>
      <c r="AD99" s="199"/>
      <c r="AE99" s="199"/>
      <c r="AF99" s="199"/>
      <c r="AG99" s="199" t="s">
        <v>126</v>
      </c>
      <c r="AH99" s="199">
        <v>0</v>
      </c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199"/>
      <c r="AU99" s="199"/>
      <c r="AV99" s="199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</row>
    <row r="100" spans="1:60" ht="12.75" outlineLevel="1">
      <c r="A100" s="191">
        <v>32</v>
      </c>
      <c r="B100" s="192" t="s">
        <v>187</v>
      </c>
      <c r="C100" s="193" t="s">
        <v>188</v>
      </c>
      <c r="D100" s="194" t="s">
        <v>169</v>
      </c>
      <c r="E100" s="195">
        <v>6.1985</v>
      </c>
      <c r="F100" s="196">
        <v>0</v>
      </c>
      <c r="G100" s="196">
        <f>ROUND(E100*F100,2)</f>
        <v>0</v>
      </c>
      <c r="H100" s="196">
        <v>0</v>
      </c>
      <c r="I100" s="196">
        <f>ROUND(E100*H100,2)</f>
        <v>0</v>
      </c>
      <c r="J100" s="196">
        <v>168.5</v>
      </c>
      <c r="K100" s="196">
        <f>ROUND(E100*J100,2)</f>
        <v>1044.45</v>
      </c>
      <c r="L100" s="196">
        <v>21</v>
      </c>
      <c r="M100" s="197">
        <f>G100*(1+L100/100)</f>
        <v>0</v>
      </c>
      <c r="N100" s="198">
        <v>0</v>
      </c>
      <c r="O100" s="198">
        <f>ROUND(E100*N100,2)</f>
        <v>0</v>
      </c>
      <c r="P100" s="198">
        <v>0</v>
      </c>
      <c r="Q100" s="198">
        <f>ROUND(E100*P100,2)</f>
        <v>0</v>
      </c>
      <c r="R100" s="198"/>
      <c r="S100" s="198" t="s">
        <v>121</v>
      </c>
      <c r="T100" s="198" t="s">
        <v>189</v>
      </c>
      <c r="U100" s="198">
        <v>0</v>
      </c>
      <c r="V100" s="198">
        <f>ROUND(E100*U100,2)</f>
        <v>0</v>
      </c>
      <c r="W100" s="198"/>
      <c r="X100" s="198" t="s">
        <v>221</v>
      </c>
      <c r="Y100" s="199"/>
      <c r="Z100" s="199"/>
      <c r="AA100" s="199"/>
      <c r="AB100" s="199"/>
      <c r="AC100" s="199"/>
      <c r="AD100" s="199"/>
      <c r="AE100" s="199"/>
      <c r="AF100" s="199"/>
      <c r="AG100" s="199" t="s">
        <v>222</v>
      </c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</row>
    <row r="101" spans="1:60" ht="12.75" outlineLevel="1">
      <c r="A101" s="200"/>
      <c r="B101" s="201"/>
      <c r="C101" s="202" t="s">
        <v>208</v>
      </c>
      <c r="D101" s="203"/>
      <c r="E101" s="204">
        <v>0.0435</v>
      </c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9"/>
      <c r="Z101" s="199"/>
      <c r="AA101" s="199"/>
      <c r="AB101" s="199"/>
      <c r="AC101" s="199"/>
      <c r="AD101" s="199"/>
      <c r="AE101" s="199"/>
      <c r="AF101" s="199"/>
      <c r="AG101" s="199" t="s">
        <v>126</v>
      </c>
      <c r="AH101" s="199">
        <v>0</v>
      </c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  <c r="BG101" s="199"/>
      <c r="BH101" s="199"/>
    </row>
    <row r="102" spans="1:60" ht="12.75" outlineLevel="1">
      <c r="A102" s="200"/>
      <c r="B102" s="201"/>
      <c r="C102" s="202" t="s">
        <v>230</v>
      </c>
      <c r="D102" s="203"/>
      <c r="E102" s="204">
        <v>3.8</v>
      </c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9"/>
      <c r="Z102" s="199"/>
      <c r="AA102" s="199"/>
      <c r="AB102" s="199"/>
      <c r="AC102" s="199"/>
      <c r="AD102" s="199"/>
      <c r="AE102" s="199"/>
      <c r="AF102" s="199"/>
      <c r="AG102" s="199" t="s">
        <v>126</v>
      </c>
      <c r="AH102" s="199">
        <v>0</v>
      </c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</row>
    <row r="103" spans="1:60" ht="12.75" outlineLevel="1">
      <c r="A103" s="200"/>
      <c r="B103" s="201"/>
      <c r="C103" s="202" t="s">
        <v>210</v>
      </c>
      <c r="D103" s="203"/>
      <c r="E103" s="204">
        <v>2.17</v>
      </c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9"/>
      <c r="Z103" s="199"/>
      <c r="AA103" s="199"/>
      <c r="AB103" s="199"/>
      <c r="AC103" s="199"/>
      <c r="AD103" s="199"/>
      <c r="AE103" s="199"/>
      <c r="AF103" s="199"/>
      <c r="AG103" s="199" t="s">
        <v>126</v>
      </c>
      <c r="AH103" s="199">
        <v>0</v>
      </c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</row>
    <row r="104" spans="1:60" ht="12.75" outlineLevel="1">
      <c r="A104" s="200"/>
      <c r="B104" s="201"/>
      <c r="C104" s="202" t="s">
        <v>228</v>
      </c>
      <c r="D104" s="203"/>
      <c r="E104" s="204">
        <v>0.185</v>
      </c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9"/>
      <c r="Z104" s="199"/>
      <c r="AA104" s="199"/>
      <c r="AB104" s="199"/>
      <c r="AC104" s="199"/>
      <c r="AD104" s="199"/>
      <c r="AE104" s="199"/>
      <c r="AF104" s="199"/>
      <c r="AG104" s="199" t="s">
        <v>126</v>
      </c>
      <c r="AH104" s="199">
        <v>0</v>
      </c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</row>
    <row r="105" spans="1:33" ht="12.75">
      <c r="A105" s="161"/>
      <c r="B105" s="167"/>
      <c r="C105" s="212"/>
      <c r="D105" s="169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AE105">
        <v>15</v>
      </c>
      <c r="AF105">
        <v>21</v>
      </c>
      <c r="AG105" t="s">
        <v>103</v>
      </c>
    </row>
    <row r="106" spans="3:33" ht="12.75">
      <c r="C106" s="213"/>
      <c r="D106" s="109"/>
      <c r="AG106" t="s">
        <v>231</v>
      </c>
    </row>
    <row r="107" ht="12.75">
      <c r="D107" s="109"/>
    </row>
    <row r="108" ht="12.75">
      <c r="D108" s="109"/>
    </row>
    <row r="109" ht="12.75">
      <c r="D109" s="109"/>
    </row>
    <row r="110" ht="12.75">
      <c r="D110" s="109"/>
    </row>
    <row r="111" ht="12.75">
      <c r="D111" s="109"/>
    </row>
    <row r="112" ht="12.75">
      <c r="D112" s="109"/>
    </row>
    <row r="113" ht="12.75">
      <c r="D113" s="109"/>
    </row>
    <row r="114" ht="12.75">
      <c r="D114" s="109"/>
    </row>
    <row r="115" ht="12.75">
      <c r="D115" s="109"/>
    </row>
    <row r="116" ht="12.75">
      <c r="D116" s="109"/>
    </row>
    <row r="117" ht="12.75">
      <c r="D117" s="109"/>
    </row>
    <row r="118" ht="12.75">
      <c r="D118" s="109"/>
    </row>
    <row r="119" ht="12.75">
      <c r="D119" s="109"/>
    </row>
    <row r="120" ht="12.75">
      <c r="D120" s="109"/>
    </row>
    <row r="121" ht="12.75">
      <c r="D121" s="109"/>
    </row>
    <row r="122" ht="12.75">
      <c r="D122" s="109"/>
    </row>
    <row r="123" ht="12.75">
      <c r="D123" s="109"/>
    </row>
    <row r="124" ht="12.75">
      <c r="D124" s="109"/>
    </row>
    <row r="125" ht="12.75">
      <c r="D125" s="109"/>
    </row>
    <row r="126" ht="12.75">
      <c r="D126" s="109"/>
    </row>
    <row r="127" ht="12.75">
      <c r="D127" s="109"/>
    </row>
    <row r="128" ht="12.75">
      <c r="D128" s="109"/>
    </row>
    <row r="129" ht="12.75">
      <c r="D129" s="109"/>
    </row>
    <row r="130" ht="12.75">
      <c r="D130" s="109"/>
    </row>
    <row r="131" ht="12.75">
      <c r="D131" s="109"/>
    </row>
    <row r="132" ht="12.75">
      <c r="D132" s="109"/>
    </row>
    <row r="133" ht="12.75">
      <c r="D133" s="109"/>
    </row>
    <row r="134" ht="12.75">
      <c r="D134" s="109"/>
    </row>
    <row r="135" ht="12.75">
      <c r="D135" s="109"/>
    </row>
    <row r="136" ht="12.75">
      <c r="D136" s="109"/>
    </row>
    <row r="137" ht="12.75">
      <c r="D137" s="109"/>
    </row>
    <row r="138" ht="12.75">
      <c r="D138" s="109"/>
    </row>
    <row r="139" ht="12.75">
      <c r="D139" s="109"/>
    </row>
    <row r="140" ht="12.75">
      <c r="D140" s="109"/>
    </row>
    <row r="141" ht="12.75">
      <c r="D141" s="109"/>
    </row>
    <row r="142" ht="12.75">
      <c r="D142" s="109"/>
    </row>
    <row r="143" ht="12.75">
      <c r="D143" s="109"/>
    </row>
    <row r="144" ht="12.75">
      <c r="D144" s="109"/>
    </row>
    <row r="145" ht="12.75">
      <c r="D145" s="109"/>
    </row>
    <row r="146" ht="12.75">
      <c r="D146" s="109"/>
    </row>
    <row r="147" ht="12.75">
      <c r="D147" s="109"/>
    </row>
    <row r="148" ht="12.75">
      <c r="D148" s="109"/>
    </row>
    <row r="149" ht="12.75">
      <c r="D149" s="109"/>
    </row>
    <row r="150" ht="12.75">
      <c r="D150" s="109"/>
    </row>
    <row r="151" ht="12.75">
      <c r="D151" s="109"/>
    </row>
    <row r="152" ht="12.75">
      <c r="D152" s="109"/>
    </row>
    <row r="153" ht="12.75">
      <c r="D153" s="109"/>
    </row>
    <row r="154" ht="12.75">
      <c r="D154" s="109"/>
    </row>
    <row r="155" ht="12.75">
      <c r="D155" s="109"/>
    </row>
    <row r="156" ht="12.75">
      <c r="D156" s="109"/>
    </row>
    <row r="157" ht="12.75">
      <c r="D157" s="109"/>
    </row>
    <row r="158" ht="12.75">
      <c r="D158" s="109"/>
    </row>
    <row r="159" ht="12.75">
      <c r="D159" s="109"/>
    </row>
    <row r="160" ht="12.75">
      <c r="D160" s="109"/>
    </row>
    <row r="161" ht="12.75">
      <c r="D161" s="109"/>
    </row>
    <row r="162" ht="12.75">
      <c r="D162" s="109"/>
    </row>
    <row r="163" ht="12.75">
      <c r="D163" s="109"/>
    </row>
    <row r="164" ht="12.75">
      <c r="D164" s="109"/>
    </row>
    <row r="165" ht="12.75">
      <c r="D165" s="109"/>
    </row>
    <row r="166" ht="12.75">
      <c r="D166" s="109"/>
    </row>
    <row r="167" ht="12.75">
      <c r="D167" s="109"/>
    </row>
    <row r="168" ht="12.75">
      <c r="D168" s="109"/>
    </row>
    <row r="169" ht="12.75">
      <c r="D169" s="109"/>
    </row>
    <row r="170" ht="12.75">
      <c r="D170" s="109"/>
    </row>
    <row r="171" ht="12.75">
      <c r="D171" s="109"/>
    </row>
    <row r="172" ht="12.75">
      <c r="D172" s="109"/>
    </row>
    <row r="173" ht="12.75">
      <c r="D173" s="109"/>
    </row>
    <row r="174" ht="12.75">
      <c r="D174" s="109"/>
    </row>
    <row r="175" ht="12.75">
      <c r="D175" s="109"/>
    </row>
    <row r="176" ht="12.75">
      <c r="D176" s="109"/>
    </row>
    <row r="177" ht="12.75">
      <c r="D177" s="109"/>
    </row>
    <row r="178" ht="12.75">
      <c r="D178" s="109"/>
    </row>
    <row r="179" ht="12.75">
      <c r="D179" s="109"/>
    </row>
    <row r="180" ht="12.75">
      <c r="D180" s="109"/>
    </row>
    <row r="181" ht="12.75">
      <c r="D181" s="109"/>
    </row>
    <row r="182" ht="12.75">
      <c r="D182" s="109"/>
    </row>
    <row r="183" ht="12.75">
      <c r="D183" s="109"/>
    </row>
    <row r="184" ht="12.75">
      <c r="D184" s="109"/>
    </row>
    <row r="185" ht="12.75">
      <c r="D185" s="109"/>
    </row>
    <row r="186" ht="12.75">
      <c r="D186" s="109"/>
    </row>
    <row r="187" ht="12.75">
      <c r="D187" s="109"/>
    </row>
    <row r="188" ht="12.75">
      <c r="D188" s="109"/>
    </row>
    <row r="189" ht="12.75">
      <c r="D189" s="109"/>
    </row>
    <row r="190" ht="12.75">
      <c r="D190" s="109"/>
    </row>
    <row r="191" ht="12.75">
      <c r="D191" s="109"/>
    </row>
    <row r="192" ht="12.75">
      <c r="D192" s="109"/>
    </row>
    <row r="193" ht="12.75">
      <c r="D193" s="109"/>
    </row>
    <row r="194" ht="12.75">
      <c r="D194" s="109"/>
    </row>
    <row r="195" ht="12.75">
      <c r="D195" s="109"/>
    </row>
    <row r="196" ht="12.75">
      <c r="D196" s="109"/>
    </row>
    <row r="197" ht="12.75">
      <c r="D197" s="109"/>
    </row>
    <row r="198" ht="12.75">
      <c r="D198" s="109"/>
    </row>
    <row r="199" ht="12.75">
      <c r="D199" s="109"/>
    </row>
    <row r="200" ht="12.75">
      <c r="D200" s="109"/>
    </row>
    <row r="201" ht="12.75">
      <c r="D201" s="109"/>
    </row>
    <row r="202" ht="12.75">
      <c r="D202" s="109"/>
    </row>
    <row r="203" ht="12.75">
      <c r="D203" s="109"/>
    </row>
    <row r="204" ht="12.75">
      <c r="D204" s="109"/>
    </row>
    <row r="205" ht="12.75">
      <c r="D205" s="109"/>
    </row>
    <row r="206" ht="12.75">
      <c r="D206" s="109"/>
    </row>
    <row r="207" ht="12.75">
      <c r="D207" s="109"/>
    </row>
    <row r="208" ht="12.75">
      <c r="D208" s="109"/>
    </row>
    <row r="209" ht="12.75">
      <c r="D209" s="109"/>
    </row>
    <row r="210" ht="12.75">
      <c r="D210" s="109"/>
    </row>
    <row r="211" ht="12.75">
      <c r="D211" s="109"/>
    </row>
    <row r="212" ht="12.75">
      <c r="D212" s="109"/>
    </row>
    <row r="213" ht="12.75">
      <c r="D213" s="109"/>
    </row>
    <row r="214" ht="12.75">
      <c r="D214" s="109"/>
    </row>
    <row r="215" ht="12.75">
      <c r="D215" s="109"/>
    </row>
    <row r="216" ht="12.75">
      <c r="D216" s="109"/>
    </row>
    <row r="217" ht="12.75">
      <c r="D217" s="109"/>
    </row>
    <row r="218" ht="12.75">
      <c r="D218" s="109"/>
    </row>
    <row r="219" ht="12.75">
      <c r="D219" s="109"/>
    </row>
    <row r="220" ht="12.75">
      <c r="D220" s="109"/>
    </row>
    <row r="221" ht="12.75">
      <c r="D221" s="109"/>
    </row>
    <row r="222" ht="12.75">
      <c r="D222" s="109"/>
    </row>
    <row r="223" ht="12.75">
      <c r="D223" s="109"/>
    </row>
    <row r="224" ht="12.75">
      <c r="D224" s="109"/>
    </row>
    <row r="225" ht="12.75">
      <c r="D225" s="109"/>
    </row>
    <row r="226" ht="12.75">
      <c r="D226" s="109"/>
    </row>
    <row r="227" ht="12.75">
      <c r="D227" s="109"/>
    </row>
    <row r="228" ht="12.75">
      <c r="D228" s="109"/>
    </row>
    <row r="229" ht="12.75">
      <c r="D229" s="109"/>
    </row>
    <row r="230" ht="12.75">
      <c r="D230" s="109"/>
    </row>
    <row r="231" ht="12.75">
      <c r="D231" s="109"/>
    </row>
    <row r="232" ht="12.75">
      <c r="D232" s="109"/>
    </row>
    <row r="233" ht="12.75">
      <c r="D233" s="109"/>
    </row>
    <row r="234" ht="12.75">
      <c r="D234" s="109"/>
    </row>
    <row r="235" ht="12.75">
      <c r="D235" s="109"/>
    </row>
    <row r="236" ht="12.75">
      <c r="D236" s="109"/>
    </row>
    <row r="237" ht="12.75">
      <c r="D237" s="109"/>
    </row>
    <row r="238" ht="12.75">
      <c r="D238" s="109"/>
    </row>
    <row r="239" ht="12.75">
      <c r="D239" s="109"/>
    </row>
    <row r="240" ht="12.75">
      <c r="D240" s="109"/>
    </row>
    <row r="241" ht="12.75">
      <c r="D241" s="109"/>
    </row>
    <row r="242" ht="12.75">
      <c r="D242" s="109"/>
    </row>
    <row r="243" ht="12.75">
      <c r="D243" s="109"/>
    </row>
    <row r="244" ht="12.75">
      <c r="D244" s="109"/>
    </row>
    <row r="245" ht="12.75">
      <c r="D245" s="109"/>
    </row>
    <row r="246" ht="12.75">
      <c r="D246" s="109"/>
    </row>
    <row r="247" ht="12.75">
      <c r="D247" s="109"/>
    </row>
    <row r="248" ht="12.75">
      <c r="D248" s="109"/>
    </row>
    <row r="249" ht="12.75">
      <c r="D249" s="109"/>
    </row>
    <row r="250" ht="12.75">
      <c r="D250" s="109"/>
    </row>
    <row r="251" ht="12.75">
      <c r="D251" s="109"/>
    </row>
    <row r="252" ht="12.75">
      <c r="D252" s="109"/>
    </row>
    <row r="253" ht="12.75">
      <c r="D253" s="109"/>
    </row>
    <row r="254" ht="12.75">
      <c r="D254" s="109"/>
    </row>
    <row r="255" ht="12.75">
      <c r="D255" s="109"/>
    </row>
    <row r="256" ht="12.75">
      <c r="D256" s="109"/>
    </row>
    <row r="257" ht="12.75">
      <c r="D257" s="109"/>
    </row>
    <row r="258" ht="12.75">
      <c r="D258" s="109"/>
    </row>
    <row r="259" ht="12.75">
      <c r="D259" s="109"/>
    </row>
    <row r="260" ht="12.75">
      <c r="D260" s="109"/>
    </row>
    <row r="261" ht="12.75">
      <c r="D261" s="109"/>
    </row>
    <row r="262" ht="12.75">
      <c r="D262" s="109"/>
    </row>
    <row r="263" ht="12.75">
      <c r="D263" s="109"/>
    </row>
    <row r="264" ht="12.75">
      <c r="D264" s="109"/>
    </row>
    <row r="265" ht="12.75">
      <c r="D265" s="109"/>
    </row>
    <row r="266" ht="12.75">
      <c r="D266" s="109"/>
    </row>
    <row r="267" ht="12.75">
      <c r="D267" s="109"/>
    </row>
    <row r="268" ht="12.75">
      <c r="D268" s="109"/>
    </row>
    <row r="269" ht="12.75">
      <c r="D269" s="109"/>
    </row>
    <row r="270" ht="12.75">
      <c r="D270" s="109"/>
    </row>
    <row r="271" ht="12.75">
      <c r="D271" s="109"/>
    </row>
    <row r="272" ht="12.75">
      <c r="D272" s="109"/>
    </row>
    <row r="273" ht="12.75">
      <c r="D273" s="109"/>
    </row>
    <row r="274" ht="12.75">
      <c r="D274" s="109"/>
    </row>
    <row r="275" ht="12.75">
      <c r="D275" s="109"/>
    </row>
    <row r="276" ht="12.75">
      <c r="D276" s="109"/>
    </row>
    <row r="277" ht="12.75">
      <c r="D277" s="109"/>
    </row>
    <row r="278" ht="12.75">
      <c r="D278" s="109"/>
    </row>
    <row r="279" ht="12.75">
      <c r="D279" s="109"/>
    </row>
    <row r="280" ht="12.75">
      <c r="D280" s="109"/>
    </row>
    <row r="281" ht="12.75">
      <c r="D281" s="109"/>
    </row>
    <row r="282" ht="12.75">
      <c r="D282" s="109"/>
    </row>
    <row r="283" ht="12.75">
      <c r="D283" s="109"/>
    </row>
    <row r="284" ht="12.75">
      <c r="D284" s="109"/>
    </row>
    <row r="285" ht="12.75">
      <c r="D285" s="109"/>
    </row>
    <row r="286" ht="12.75">
      <c r="D286" s="109"/>
    </row>
    <row r="287" ht="12.75">
      <c r="D287" s="109"/>
    </row>
    <row r="288" ht="12.75">
      <c r="D288" s="109"/>
    </row>
    <row r="289" ht="12.75">
      <c r="D289" s="109"/>
    </row>
    <row r="290" ht="12.75">
      <c r="D290" s="109"/>
    </row>
    <row r="291" ht="12.75">
      <c r="D291" s="109"/>
    </row>
    <row r="292" ht="12.75">
      <c r="D292" s="109"/>
    </row>
    <row r="293" ht="12.75">
      <c r="D293" s="109"/>
    </row>
    <row r="294" ht="12.75">
      <c r="D294" s="109"/>
    </row>
    <row r="295" ht="12.75">
      <c r="D295" s="109"/>
    </row>
    <row r="296" ht="12.75">
      <c r="D296" s="109"/>
    </row>
    <row r="297" ht="12.75">
      <c r="D297" s="109"/>
    </row>
    <row r="298" ht="12.75">
      <c r="D298" s="109"/>
    </row>
    <row r="299" ht="12.75">
      <c r="D299" s="109"/>
    </row>
    <row r="300" ht="12.75">
      <c r="D300" s="109"/>
    </row>
    <row r="301" ht="12.75">
      <c r="D301" s="109"/>
    </row>
    <row r="302" ht="12.75">
      <c r="D302" s="109"/>
    </row>
    <row r="303" ht="12.75">
      <c r="D303" s="109"/>
    </row>
    <row r="304" ht="12.75">
      <c r="D304" s="109"/>
    </row>
    <row r="305" ht="12.75">
      <c r="D305" s="109"/>
    </row>
    <row r="306" ht="12.75">
      <c r="D306" s="109"/>
    </row>
    <row r="307" ht="12.75">
      <c r="D307" s="109"/>
    </row>
    <row r="308" ht="12.75">
      <c r="D308" s="109"/>
    </row>
    <row r="309" ht="12.75">
      <c r="D309" s="109"/>
    </row>
    <row r="310" ht="12.75">
      <c r="D310" s="109"/>
    </row>
    <row r="311" ht="12.75">
      <c r="D311" s="109"/>
    </row>
    <row r="312" ht="12.75">
      <c r="D312" s="109"/>
    </row>
    <row r="313" ht="12.75">
      <c r="D313" s="109"/>
    </row>
    <row r="314" ht="12.75">
      <c r="D314" s="109"/>
    </row>
    <row r="315" ht="12.75">
      <c r="D315" s="109"/>
    </row>
    <row r="316" ht="12.75">
      <c r="D316" s="109"/>
    </row>
    <row r="317" ht="12.75">
      <c r="D317" s="109"/>
    </row>
    <row r="318" ht="12.75">
      <c r="D318" s="109"/>
    </row>
    <row r="319" ht="12.75">
      <c r="D319" s="109"/>
    </row>
    <row r="320" ht="12.75">
      <c r="D320" s="109"/>
    </row>
    <row r="321" ht="12.75">
      <c r="D321" s="109"/>
    </row>
    <row r="322" ht="12.75">
      <c r="D322" s="109"/>
    </row>
    <row r="323" ht="12.75">
      <c r="D323" s="109"/>
    </row>
    <row r="324" ht="12.75">
      <c r="D324" s="109"/>
    </row>
    <row r="325" ht="12.75">
      <c r="D325" s="109"/>
    </row>
    <row r="326" ht="12.75">
      <c r="D326" s="109"/>
    </row>
    <row r="327" ht="12.75">
      <c r="D327" s="109"/>
    </row>
    <row r="328" ht="12.75">
      <c r="D328" s="109"/>
    </row>
    <row r="329" ht="12.75">
      <c r="D329" s="109"/>
    </row>
    <row r="330" ht="12.75">
      <c r="D330" s="109"/>
    </row>
    <row r="331" ht="12.75">
      <c r="D331" s="109"/>
    </row>
    <row r="332" ht="12.75">
      <c r="D332" s="109"/>
    </row>
    <row r="333" ht="12.75">
      <c r="D333" s="109"/>
    </row>
    <row r="334" ht="12.75">
      <c r="D334" s="109"/>
    </row>
    <row r="335" ht="12.75">
      <c r="D335" s="109"/>
    </row>
    <row r="336" ht="12.75">
      <c r="D336" s="109"/>
    </row>
    <row r="337" ht="12.75">
      <c r="D337" s="109"/>
    </row>
    <row r="338" ht="12.75">
      <c r="D338" s="109"/>
    </row>
    <row r="339" ht="12.75">
      <c r="D339" s="109"/>
    </row>
    <row r="340" ht="12.75">
      <c r="D340" s="109"/>
    </row>
    <row r="341" ht="12.75">
      <c r="D341" s="109"/>
    </row>
    <row r="342" ht="12.75">
      <c r="D342" s="109"/>
    </row>
    <row r="343" ht="12.75">
      <c r="D343" s="109"/>
    </row>
    <row r="344" ht="12.75">
      <c r="D344" s="109"/>
    </row>
    <row r="345" ht="12.75">
      <c r="D345" s="109"/>
    </row>
    <row r="346" ht="12.75">
      <c r="D346" s="109"/>
    </row>
    <row r="347" ht="12.75">
      <c r="D347" s="109"/>
    </row>
    <row r="348" ht="12.75">
      <c r="D348" s="109"/>
    </row>
    <row r="349" ht="12.75">
      <c r="D349" s="109"/>
    </row>
    <row r="350" ht="12.75">
      <c r="D350" s="109"/>
    </row>
    <row r="351" ht="12.75">
      <c r="D351" s="109"/>
    </row>
    <row r="352" ht="12.75">
      <c r="D352" s="109"/>
    </row>
    <row r="353" ht="12.75">
      <c r="D353" s="109"/>
    </row>
    <row r="354" ht="12.75">
      <c r="D354" s="109"/>
    </row>
    <row r="355" ht="12.75">
      <c r="D355" s="109"/>
    </row>
    <row r="356" ht="12.75">
      <c r="D356" s="109"/>
    </row>
    <row r="357" ht="12.75">
      <c r="D357" s="109"/>
    </row>
    <row r="358" ht="12.75">
      <c r="D358" s="109"/>
    </row>
    <row r="359" ht="12.75">
      <c r="D359" s="109"/>
    </row>
    <row r="360" ht="12.75">
      <c r="D360" s="109"/>
    </row>
    <row r="361" ht="12.75">
      <c r="D361" s="109"/>
    </row>
    <row r="362" ht="12.75">
      <c r="D362" s="109"/>
    </row>
    <row r="363" ht="12.75">
      <c r="D363" s="109"/>
    </row>
    <row r="364" ht="12.75">
      <c r="D364" s="109"/>
    </row>
    <row r="365" ht="12.75">
      <c r="D365" s="109"/>
    </row>
    <row r="366" ht="12.75">
      <c r="D366" s="109"/>
    </row>
    <row r="367" ht="12.75">
      <c r="D367" s="109"/>
    </row>
    <row r="368" ht="12.75">
      <c r="D368" s="109"/>
    </row>
    <row r="369" ht="12.75">
      <c r="D369" s="109"/>
    </row>
    <row r="370" ht="12.75">
      <c r="D370" s="109"/>
    </row>
    <row r="371" ht="12.75">
      <c r="D371" s="109"/>
    </row>
    <row r="372" ht="12.75">
      <c r="D372" s="109"/>
    </row>
    <row r="373" ht="12.75">
      <c r="D373" s="109"/>
    </row>
    <row r="374" ht="12.75">
      <c r="D374" s="109"/>
    </row>
    <row r="375" ht="12.75">
      <c r="D375" s="109"/>
    </row>
    <row r="376" ht="12.75">
      <c r="D376" s="109"/>
    </row>
    <row r="377" ht="12.75">
      <c r="D377" s="109"/>
    </row>
    <row r="378" ht="12.75">
      <c r="D378" s="109"/>
    </row>
    <row r="379" ht="12.75">
      <c r="D379" s="109"/>
    </row>
    <row r="380" ht="12.75">
      <c r="D380" s="109"/>
    </row>
    <row r="381" ht="12.75">
      <c r="D381" s="109"/>
    </row>
    <row r="382" ht="12.75">
      <c r="D382" s="109"/>
    </row>
    <row r="383" ht="12.75">
      <c r="D383" s="109"/>
    </row>
    <row r="384" ht="12.75">
      <c r="D384" s="109"/>
    </row>
    <row r="385" ht="12.75">
      <c r="D385" s="109"/>
    </row>
    <row r="386" ht="12.75">
      <c r="D386" s="109"/>
    </row>
    <row r="387" ht="12.75">
      <c r="D387" s="109"/>
    </row>
    <row r="388" ht="12.75">
      <c r="D388" s="109"/>
    </row>
    <row r="389" ht="12.75">
      <c r="D389" s="109"/>
    </row>
    <row r="390" ht="12.75">
      <c r="D390" s="109"/>
    </row>
    <row r="391" ht="12.75">
      <c r="D391" s="109"/>
    </row>
    <row r="392" ht="12.75">
      <c r="D392" s="109"/>
    </row>
    <row r="393" ht="12.75">
      <c r="D393" s="109"/>
    </row>
    <row r="394" ht="12.75">
      <c r="D394" s="109"/>
    </row>
    <row r="395" ht="12.75">
      <c r="D395" s="109"/>
    </row>
    <row r="396" ht="12.75">
      <c r="D396" s="109"/>
    </row>
    <row r="397" ht="12.75">
      <c r="D397" s="109"/>
    </row>
    <row r="398" ht="12.75">
      <c r="D398" s="109"/>
    </row>
    <row r="399" ht="12.75">
      <c r="D399" s="109"/>
    </row>
    <row r="400" ht="12.75">
      <c r="D400" s="109"/>
    </row>
    <row r="401" ht="12.75">
      <c r="D401" s="109"/>
    </row>
    <row r="402" ht="12.75">
      <c r="D402" s="109"/>
    </row>
    <row r="403" ht="12.75">
      <c r="D403" s="109"/>
    </row>
    <row r="404" ht="12.75">
      <c r="D404" s="109"/>
    </row>
    <row r="405" ht="12.75">
      <c r="D405" s="109"/>
    </row>
    <row r="406" ht="12.75">
      <c r="D406" s="109"/>
    </row>
    <row r="407" ht="12.75">
      <c r="D407" s="109"/>
    </row>
    <row r="408" ht="12.75">
      <c r="D408" s="109"/>
    </row>
    <row r="409" ht="12.75">
      <c r="D409" s="109"/>
    </row>
    <row r="410" ht="12.75">
      <c r="D410" s="109"/>
    </row>
    <row r="411" ht="12.75">
      <c r="D411" s="109"/>
    </row>
    <row r="412" ht="12.75">
      <c r="D412" s="109"/>
    </row>
    <row r="413" ht="12.75">
      <c r="D413" s="109"/>
    </row>
    <row r="414" ht="12.75">
      <c r="D414" s="109"/>
    </row>
    <row r="415" ht="12.75">
      <c r="D415" s="109"/>
    </row>
    <row r="416" ht="12.75">
      <c r="D416" s="109"/>
    </row>
    <row r="417" ht="12.75">
      <c r="D417" s="109"/>
    </row>
    <row r="418" ht="12.75">
      <c r="D418" s="109"/>
    </row>
    <row r="419" ht="12.75">
      <c r="D419" s="109"/>
    </row>
    <row r="420" ht="12.75">
      <c r="D420" s="109"/>
    </row>
    <row r="421" ht="12.75">
      <c r="D421" s="109"/>
    </row>
    <row r="422" ht="12.75">
      <c r="D422" s="109"/>
    </row>
    <row r="423" ht="12.75">
      <c r="D423" s="109"/>
    </row>
    <row r="424" ht="12.75">
      <c r="D424" s="109"/>
    </row>
    <row r="425" ht="12.75">
      <c r="D425" s="109"/>
    </row>
    <row r="426" ht="12.75">
      <c r="D426" s="109"/>
    </row>
    <row r="427" ht="12.75">
      <c r="D427" s="109"/>
    </row>
    <row r="428" ht="12.75">
      <c r="D428" s="109"/>
    </row>
    <row r="429" ht="12.75">
      <c r="D429" s="109"/>
    </row>
    <row r="430" ht="12.75">
      <c r="D430" s="109"/>
    </row>
    <row r="431" ht="12.75">
      <c r="D431" s="109"/>
    </row>
    <row r="432" ht="12.75">
      <c r="D432" s="109"/>
    </row>
    <row r="433" ht="12.75">
      <c r="D433" s="109"/>
    </row>
    <row r="434" ht="12.75">
      <c r="D434" s="109"/>
    </row>
    <row r="435" ht="12.75">
      <c r="D435" s="109"/>
    </row>
    <row r="436" ht="12.75">
      <c r="D436" s="109"/>
    </row>
    <row r="437" ht="12.75">
      <c r="D437" s="109"/>
    </row>
    <row r="438" ht="12.75">
      <c r="D438" s="109"/>
    </row>
    <row r="439" ht="12.75">
      <c r="D439" s="109"/>
    </row>
    <row r="440" ht="12.75">
      <c r="D440" s="109"/>
    </row>
    <row r="441" ht="12.75">
      <c r="D441" s="109"/>
    </row>
    <row r="442" ht="12.75">
      <c r="D442" s="109"/>
    </row>
    <row r="443" ht="12.75">
      <c r="D443" s="109"/>
    </row>
    <row r="444" ht="12.75">
      <c r="D444" s="109"/>
    </row>
    <row r="445" ht="12.75">
      <c r="D445" s="109"/>
    </row>
    <row r="446" ht="12.75">
      <c r="D446" s="109"/>
    </row>
    <row r="447" ht="12.75">
      <c r="D447" s="109"/>
    </row>
    <row r="448" ht="12.75">
      <c r="D448" s="109"/>
    </row>
    <row r="449" ht="12.75">
      <c r="D449" s="109"/>
    </row>
    <row r="450" ht="12.75">
      <c r="D450" s="109"/>
    </row>
    <row r="451" ht="12.75">
      <c r="D451" s="109"/>
    </row>
    <row r="452" ht="12.75">
      <c r="D452" s="109"/>
    </row>
    <row r="453" ht="12.75">
      <c r="D453" s="109"/>
    </row>
    <row r="454" ht="12.75">
      <c r="D454" s="109"/>
    </row>
    <row r="455" ht="12.75">
      <c r="D455" s="109"/>
    </row>
    <row r="456" ht="12.75">
      <c r="D456" s="109"/>
    </row>
    <row r="457" ht="12.75">
      <c r="D457" s="109"/>
    </row>
    <row r="458" ht="12.75">
      <c r="D458" s="109"/>
    </row>
    <row r="459" ht="12.75">
      <c r="D459" s="109"/>
    </row>
    <row r="460" ht="12.75">
      <c r="D460" s="109"/>
    </row>
    <row r="461" ht="12.75">
      <c r="D461" s="109"/>
    </row>
    <row r="462" ht="12.75">
      <c r="D462" s="109"/>
    </row>
    <row r="463" ht="12.75">
      <c r="D463" s="109"/>
    </row>
    <row r="464" ht="12.75">
      <c r="D464" s="109"/>
    </row>
    <row r="465" ht="12.75">
      <c r="D465" s="109"/>
    </row>
    <row r="466" ht="12.75">
      <c r="D466" s="109"/>
    </row>
    <row r="467" ht="12.75">
      <c r="D467" s="109"/>
    </row>
    <row r="468" ht="12.75">
      <c r="D468" s="109"/>
    </row>
    <row r="469" ht="12.75">
      <c r="D469" s="109"/>
    </row>
    <row r="470" ht="12.75">
      <c r="D470" s="109"/>
    </row>
    <row r="471" ht="12.75">
      <c r="D471" s="109"/>
    </row>
    <row r="472" ht="12.75">
      <c r="D472" s="109"/>
    </row>
    <row r="473" ht="12.75">
      <c r="D473" s="109"/>
    </row>
    <row r="474" ht="12.75">
      <c r="D474" s="109"/>
    </row>
    <row r="475" ht="12.75">
      <c r="D475" s="109"/>
    </row>
    <row r="476" ht="12.75">
      <c r="D476" s="109"/>
    </row>
    <row r="477" ht="12.75">
      <c r="D477" s="109"/>
    </row>
    <row r="478" ht="12.75">
      <c r="D478" s="109"/>
    </row>
    <row r="479" ht="12.75">
      <c r="D479" s="109"/>
    </row>
    <row r="480" ht="12.75">
      <c r="D480" s="109"/>
    </row>
    <row r="481" ht="12.75">
      <c r="D481" s="109"/>
    </row>
    <row r="482" ht="12.75">
      <c r="D482" s="109"/>
    </row>
    <row r="483" ht="12.75">
      <c r="D483" s="109"/>
    </row>
    <row r="484" ht="12.75">
      <c r="D484" s="109"/>
    </row>
    <row r="485" ht="12.75">
      <c r="D485" s="109"/>
    </row>
    <row r="486" ht="12.75">
      <c r="D486" s="109"/>
    </row>
    <row r="487" ht="12.75">
      <c r="D487" s="109"/>
    </row>
    <row r="488" ht="12.75">
      <c r="D488" s="109"/>
    </row>
    <row r="489" ht="12.75">
      <c r="D489" s="109"/>
    </row>
    <row r="490" ht="12.75">
      <c r="D490" s="109"/>
    </row>
    <row r="491" ht="12.75">
      <c r="D491" s="109"/>
    </row>
    <row r="492" ht="12.75">
      <c r="D492" s="109"/>
    </row>
    <row r="493" ht="12.75">
      <c r="D493" s="109"/>
    </row>
    <row r="494" ht="12.75">
      <c r="D494" s="109"/>
    </row>
    <row r="495" ht="12.75">
      <c r="D495" s="109"/>
    </row>
    <row r="496" ht="12.75">
      <c r="D496" s="109"/>
    </row>
    <row r="497" ht="12.75">
      <c r="D497" s="109"/>
    </row>
    <row r="498" ht="12.75">
      <c r="D498" s="109"/>
    </row>
    <row r="499" ht="12.75">
      <c r="D499" s="109"/>
    </row>
    <row r="500" ht="12.75">
      <c r="D500" s="109"/>
    </row>
    <row r="501" ht="12.75">
      <c r="D501" s="109"/>
    </row>
    <row r="502" ht="12.75">
      <c r="D502" s="109"/>
    </row>
    <row r="503" ht="12.75">
      <c r="D503" s="109"/>
    </row>
    <row r="504" ht="12.75">
      <c r="D504" s="109"/>
    </row>
    <row r="505" ht="12.75">
      <c r="D505" s="109"/>
    </row>
    <row r="506" ht="12.75">
      <c r="D506" s="109"/>
    </row>
    <row r="507" ht="12.75">
      <c r="D507" s="109"/>
    </row>
    <row r="508" ht="12.75">
      <c r="D508" s="109"/>
    </row>
    <row r="509" ht="12.75">
      <c r="D509" s="109"/>
    </row>
    <row r="510" ht="12.75">
      <c r="D510" s="109"/>
    </row>
    <row r="511" ht="12.75">
      <c r="D511" s="109"/>
    </row>
    <row r="512" ht="12.75">
      <c r="D512" s="109"/>
    </row>
    <row r="513" ht="12.75">
      <c r="D513" s="109"/>
    </row>
    <row r="514" ht="12.75">
      <c r="D514" s="109"/>
    </row>
    <row r="515" ht="12.75">
      <c r="D515" s="109"/>
    </row>
    <row r="516" ht="12.75">
      <c r="D516" s="109"/>
    </row>
    <row r="517" ht="12.75">
      <c r="D517" s="109"/>
    </row>
    <row r="518" ht="12.75">
      <c r="D518" s="109"/>
    </row>
    <row r="519" ht="12.75">
      <c r="D519" s="109"/>
    </row>
    <row r="520" ht="12.75">
      <c r="D520" s="109"/>
    </row>
    <row r="521" ht="12.75">
      <c r="D521" s="109"/>
    </row>
    <row r="522" ht="12.75">
      <c r="D522" s="109"/>
    </row>
    <row r="523" ht="12.75">
      <c r="D523" s="109"/>
    </row>
    <row r="524" ht="12.75">
      <c r="D524" s="109"/>
    </row>
    <row r="525" ht="12.75">
      <c r="D525" s="109"/>
    </row>
    <row r="526" ht="12.75">
      <c r="D526" s="109"/>
    </row>
    <row r="527" ht="12.75">
      <c r="D527" s="109"/>
    </row>
    <row r="528" ht="12.75">
      <c r="D528" s="109"/>
    </row>
    <row r="529" ht="12.75">
      <c r="D529" s="109"/>
    </row>
    <row r="530" ht="12.75">
      <c r="D530" s="109"/>
    </row>
    <row r="531" ht="12.75">
      <c r="D531" s="109"/>
    </row>
    <row r="532" ht="12.75">
      <c r="D532" s="109"/>
    </row>
    <row r="533" ht="12.75">
      <c r="D533" s="109"/>
    </row>
    <row r="534" ht="12.75">
      <c r="D534" s="109"/>
    </row>
    <row r="535" ht="12.75">
      <c r="D535" s="109"/>
    </row>
    <row r="536" ht="12.75">
      <c r="D536" s="109"/>
    </row>
    <row r="537" ht="12.75">
      <c r="D537" s="109"/>
    </row>
    <row r="538" ht="12.75">
      <c r="D538" s="109"/>
    </row>
    <row r="539" ht="12.75">
      <c r="D539" s="109"/>
    </row>
    <row r="540" ht="12.75">
      <c r="D540" s="109"/>
    </row>
    <row r="541" ht="12.75">
      <c r="D541" s="109"/>
    </row>
    <row r="542" ht="12.75">
      <c r="D542" s="109"/>
    </row>
    <row r="543" ht="12.75">
      <c r="D543" s="109"/>
    </row>
    <row r="544" ht="12.75">
      <c r="D544" s="109"/>
    </row>
    <row r="545" ht="12.75">
      <c r="D545" s="109"/>
    </row>
    <row r="546" ht="12.75">
      <c r="D546" s="109"/>
    </row>
    <row r="547" ht="12.75">
      <c r="D547" s="109"/>
    </row>
    <row r="548" ht="12.75">
      <c r="D548" s="109"/>
    </row>
    <row r="549" ht="12.75">
      <c r="D549" s="109"/>
    </row>
    <row r="550" ht="12.75">
      <c r="D550" s="109"/>
    </row>
    <row r="551" ht="12.75">
      <c r="D551" s="109"/>
    </row>
    <row r="552" ht="12.75">
      <c r="D552" s="109"/>
    </row>
    <row r="553" ht="12.75">
      <c r="D553" s="109"/>
    </row>
    <row r="554" ht="12.75">
      <c r="D554" s="109"/>
    </row>
    <row r="555" ht="12.75">
      <c r="D555" s="109"/>
    </row>
    <row r="556" ht="12.75">
      <c r="D556" s="109"/>
    </row>
    <row r="557" ht="12.75">
      <c r="D557" s="109"/>
    </row>
    <row r="558" ht="12.75">
      <c r="D558" s="109"/>
    </row>
    <row r="559" ht="12.75">
      <c r="D559" s="109"/>
    </row>
    <row r="560" ht="12.75">
      <c r="D560" s="109"/>
    </row>
    <row r="561" ht="12.75">
      <c r="D561" s="109"/>
    </row>
    <row r="562" ht="12.75">
      <c r="D562" s="109"/>
    </row>
    <row r="563" ht="12.75">
      <c r="D563" s="109"/>
    </row>
    <row r="564" ht="12.75">
      <c r="D564" s="109"/>
    </row>
    <row r="565" ht="12.75">
      <c r="D565" s="109"/>
    </row>
    <row r="566" ht="12.75">
      <c r="D566" s="109"/>
    </row>
    <row r="567" ht="12.75">
      <c r="D567" s="109"/>
    </row>
    <row r="568" ht="12.75">
      <c r="D568" s="109"/>
    </row>
    <row r="569" ht="12.75">
      <c r="D569" s="109"/>
    </row>
    <row r="570" ht="12.75">
      <c r="D570" s="109"/>
    </row>
    <row r="571" ht="12.75">
      <c r="D571" s="109"/>
    </row>
    <row r="572" ht="12.75">
      <c r="D572" s="109"/>
    </row>
    <row r="573" ht="12.75">
      <c r="D573" s="109"/>
    </row>
    <row r="574" ht="12.75">
      <c r="D574" s="109"/>
    </row>
    <row r="575" ht="12.75">
      <c r="D575" s="109"/>
    </row>
    <row r="576" ht="12.75">
      <c r="D576" s="109"/>
    </row>
    <row r="577" ht="12.75">
      <c r="D577" s="109"/>
    </row>
    <row r="578" ht="12.75">
      <c r="D578" s="109"/>
    </row>
    <row r="579" ht="12.75">
      <c r="D579" s="109"/>
    </row>
    <row r="580" ht="12.75">
      <c r="D580" s="109"/>
    </row>
    <row r="581" ht="12.75">
      <c r="D581" s="109"/>
    </row>
    <row r="582" ht="12.75">
      <c r="D582" s="109"/>
    </row>
    <row r="583" ht="12.75">
      <c r="D583" s="109"/>
    </row>
    <row r="584" ht="12.75">
      <c r="D584" s="109"/>
    </row>
    <row r="585" ht="12.75">
      <c r="D585" s="109"/>
    </row>
    <row r="586" ht="12.75">
      <c r="D586" s="109"/>
    </row>
    <row r="587" ht="12.75">
      <c r="D587" s="109"/>
    </row>
    <row r="588" ht="12.75">
      <c r="D588" s="109"/>
    </row>
    <row r="589" ht="12.75">
      <c r="D589" s="109"/>
    </row>
    <row r="590" ht="12.75">
      <c r="D590" s="109"/>
    </row>
    <row r="591" ht="12.75">
      <c r="D591" s="109"/>
    </row>
    <row r="592" ht="12.75">
      <c r="D592" s="109"/>
    </row>
    <row r="593" ht="12.75">
      <c r="D593" s="109"/>
    </row>
    <row r="594" ht="12.75">
      <c r="D594" s="109"/>
    </row>
    <row r="595" ht="12.75">
      <c r="D595" s="109"/>
    </row>
    <row r="596" ht="12.75">
      <c r="D596" s="109"/>
    </row>
    <row r="597" ht="12.75">
      <c r="D597" s="109"/>
    </row>
    <row r="598" ht="12.75">
      <c r="D598" s="109"/>
    </row>
    <row r="599" ht="12.75">
      <c r="D599" s="109"/>
    </row>
    <row r="600" ht="12.75">
      <c r="D600" s="109"/>
    </row>
    <row r="601" ht="12.75">
      <c r="D601" s="109"/>
    </row>
    <row r="602" ht="12.75">
      <c r="D602" s="109"/>
    </row>
    <row r="603" ht="12.75">
      <c r="D603" s="109"/>
    </row>
    <row r="604" ht="12.75">
      <c r="D604" s="109"/>
    </row>
    <row r="605" ht="12.75">
      <c r="D605" s="109"/>
    </row>
    <row r="606" ht="12.75">
      <c r="D606" s="109"/>
    </row>
    <row r="607" ht="12.75">
      <c r="D607" s="109"/>
    </row>
    <row r="608" ht="12.75">
      <c r="D608" s="109"/>
    </row>
    <row r="609" ht="12.75">
      <c r="D609" s="109"/>
    </row>
    <row r="610" ht="12.75">
      <c r="D610" s="109"/>
    </row>
    <row r="611" ht="12.75">
      <c r="D611" s="109"/>
    </row>
    <row r="612" ht="12.75">
      <c r="D612" s="109"/>
    </row>
    <row r="613" ht="12.75">
      <c r="D613" s="109"/>
    </row>
    <row r="614" ht="12.75">
      <c r="D614" s="109"/>
    </row>
    <row r="615" ht="12.75">
      <c r="D615" s="109"/>
    </row>
    <row r="616" ht="12.75">
      <c r="D616" s="109"/>
    </row>
    <row r="617" ht="12.75">
      <c r="D617" s="109"/>
    </row>
    <row r="618" ht="12.75">
      <c r="D618" s="109"/>
    </row>
    <row r="619" ht="12.75">
      <c r="D619" s="109"/>
    </row>
    <row r="620" ht="12.75">
      <c r="D620" s="109"/>
    </row>
    <row r="621" ht="12.75">
      <c r="D621" s="109"/>
    </row>
    <row r="622" ht="12.75">
      <c r="D622" s="109"/>
    </row>
    <row r="623" ht="12.75">
      <c r="D623" s="109"/>
    </row>
    <row r="624" ht="12.75">
      <c r="D624" s="109"/>
    </row>
    <row r="625" ht="12.75">
      <c r="D625" s="109"/>
    </row>
    <row r="626" ht="12.75">
      <c r="D626" s="109"/>
    </row>
    <row r="627" ht="12.75">
      <c r="D627" s="109"/>
    </row>
    <row r="628" ht="12.75">
      <c r="D628" s="109"/>
    </row>
    <row r="629" ht="12.75">
      <c r="D629" s="109"/>
    </row>
    <row r="630" ht="12.75">
      <c r="D630" s="109"/>
    </row>
    <row r="631" ht="12.75">
      <c r="D631" s="109"/>
    </row>
    <row r="632" ht="12.75">
      <c r="D632" s="109"/>
    </row>
    <row r="633" ht="12.75">
      <c r="D633" s="109"/>
    </row>
    <row r="634" ht="12.75">
      <c r="D634" s="109"/>
    </row>
    <row r="635" ht="12.75">
      <c r="D635" s="109"/>
    </row>
    <row r="636" ht="12.75">
      <c r="D636" s="109"/>
    </row>
    <row r="637" ht="12.75">
      <c r="D637" s="109"/>
    </row>
    <row r="638" ht="12.75">
      <c r="D638" s="109"/>
    </row>
    <row r="639" ht="12.75">
      <c r="D639" s="109"/>
    </row>
    <row r="640" ht="12.75">
      <c r="D640" s="109"/>
    </row>
    <row r="641" ht="12.75">
      <c r="D641" s="109"/>
    </row>
    <row r="642" ht="12.75">
      <c r="D642" s="109"/>
    </row>
    <row r="643" ht="12.75">
      <c r="D643" s="109"/>
    </row>
    <row r="644" ht="12.75">
      <c r="D644" s="109"/>
    </row>
    <row r="645" ht="12.75">
      <c r="D645" s="109"/>
    </row>
    <row r="646" ht="12.75">
      <c r="D646" s="109"/>
    </row>
    <row r="647" ht="12.75">
      <c r="D647" s="109"/>
    </row>
    <row r="648" ht="12.75">
      <c r="D648" s="109"/>
    </row>
    <row r="649" ht="12.75">
      <c r="D649" s="109"/>
    </row>
    <row r="650" ht="12.75">
      <c r="D650" s="109"/>
    </row>
    <row r="651" ht="12.75">
      <c r="D651" s="109"/>
    </row>
    <row r="652" ht="12.75">
      <c r="D652" s="109"/>
    </row>
    <row r="653" ht="12.75">
      <c r="D653" s="109"/>
    </row>
    <row r="654" ht="12.75">
      <c r="D654" s="109"/>
    </row>
    <row r="655" ht="12.75">
      <c r="D655" s="109"/>
    </row>
    <row r="656" ht="12.75">
      <c r="D656" s="109"/>
    </row>
    <row r="657" ht="12.75">
      <c r="D657" s="109"/>
    </row>
    <row r="658" ht="12.75">
      <c r="D658" s="109"/>
    </row>
    <row r="659" ht="12.75">
      <c r="D659" s="109"/>
    </row>
    <row r="660" ht="12.75">
      <c r="D660" s="109"/>
    </row>
    <row r="661" ht="12.75">
      <c r="D661" s="109"/>
    </row>
    <row r="662" ht="12.75">
      <c r="D662" s="109"/>
    </row>
    <row r="663" ht="12.75">
      <c r="D663" s="109"/>
    </row>
    <row r="664" ht="12.75">
      <c r="D664" s="109"/>
    </row>
    <row r="665" ht="12.75">
      <c r="D665" s="109"/>
    </row>
    <row r="666" ht="12.75">
      <c r="D666" s="109"/>
    </row>
    <row r="667" ht="12.75">
      <c r="D667" s="109"/>
    </row>
    <row r="668" ht="12.75">
      <c r="D668" s="109"/>
    </row>
    <row r="669" ht="12.75">
      <c r="D669" s="109"/>
    </row>
    <row r="670" ht="12.75">
      <c r="D670" s="109"/>
    </row>
    <row r="671" ht="12.75">
      <c r="D671" s="109"/>
    </row>
    <row r="672" ht="12.75">
      <c r="D672" s="109"/>
    </row>
    <row r="673" ht="12.75">
      <c r="D673" s="109"/>
    </row>
    <row r="674" ht="12.75">
      <c r="D674" s="109"/>
    </row>
    <row r="675" ht="12.75">
      <c r="D675" s="109"/>
    </row>
    <row r="676" ht="12.75">
      <c r="D676" s="109"/>
    </row>
    <row r="677" ht="12.75">
      <c r="D677" s="109"/>
    </row>
    <row r="678" ht="12.75">
      <c r="D678" s="109"/>
    </row>
    <row r="679" ht="12.75">
      <c r="D679" s="109"/>
    </row>
    <row r="680" ht="12.75">
      <c r="D680" s="109"/>
    </row>
    <row r="681" ht="12.75">
      <c r="D681" s="109"/>
    </row>
    <row r="682" ht="12.75">
      <c r="D682" s="109"/>
    </row>
    <row r="683" ht="12.75">
      <c r="D683" s="109"/>
    </row>
    <row r="684" ht="12.75">
      <c r="D684" s="109"/>
    </row>
    <row r="685" ht="12.75">
      <c r="D685" s="109"/>
    </row>
    <row r="686" ht="12.75">
      <c r="D686" s="109"/>
    </row>
    <row r="687" ht="12.75">
      <c r="D687" s="109"/>
    </row>
    <row r="688" ht="12.75">
      <c r="D688" s="109"/>
    </row>
    <row r="689" ht="12.75">
      <c r="D689" s="109"/>
    </row>
    <row r="690" ht="12.75">
      <c r="D690" s="109"/>
    </row>
    <row r="691" ht="12.75">
      <c r="D691" s="109"/>
    </row>
    <row r="692" ht="12.75">
      <c r="D692" s="109"/>
    </row>
    <row r="693" ht="12.75">
      <c r="D693" s="109"/>
    </row>
    <row r="694" ht="12.75">
      <c r="D694" s="109"/>
    </row>
    <row r="695" ht="12.75">
      <c r="D695" s="109"/>
    </row>
    <row r="696" ht="12.75">
      <c r="D696" s="109"/>
    </row>
    <row r="697" ht="12.75">
      <c r="D697" s="109"/>
    </row>
    <row r="698" ht="12.75">
      <c r="D698" s="109"/>
    </row>
    <row r="699" ht="12.75">
      <c r="D699" s="109"/>
    </row>
    <row r="700" ht="12.75">
      <c r="D700" s="109"/>
    </row>
    <row r="701" ht="12.75">
      <c r="D701" s="109"/>
    </row>
    <row r="702" ht="12.75">
      <c r="D702" s="109"/>
    </row>
    <row r="703" ht="12.75">
      <c r="D703" s="109"/>
    </row>
    <row r="704" ht="12.75">
      <c r="D704" s="109"/>
    </row>
    <row r="705" ht="12.75">
      <c r="D705" s="109"/>
    </row>
    <row r="706" ht="12.75">
      <c r="D706" s="109"/>
    </row>
    <row r="707" ht="12.75">
      <c r="D707" s="109"/>
    </row>
    <row r="708" ht="12.75">
      <c r="D708" s="109"/>
    </row>
    <row r="709" ht="12.75">
      <c r="D709" s="109"/>
    </row>
    <row r="710" ht="12.75">
      <c r="D710" s="109"/>
    </row>
    <row r="711" ht="12.75">
      <c r="D711" s="109"/>
    </row>
    <row r="712" ht="12.75">
      <c r="D712" s="109"/>
    </row>
    <row r="713" ht="12.75">
      <c r="D713" s="109"/>
    </row>
    <row r="714" ht="12.75">
      <c r="D714" s="109"/>
    </row>
    <row r="715" ht="12.75">
      <c r="D715" s="109"/>
    </row>
    <row r="716" ht="12.75">
      <c r="D716" s="109"/>
    </row>
    <row r="717" ht="12.75">
      <c r="D717" s="109"/>
    </row>
    <row r="718" ht="12.75">
      <c r="D718" s="109"/>
    </row>
    <row r="719" ht="12.75">
      <c r="D719" s="109"/>
    </row>
    <row r="720" ht="12.75">
      <c r="D720" s="109"/>
    </row>
    <row r="721" ht="12.75">
      <c r="D721" s="109"/>
    </row>
    <row r="722" ht="12.75">
      <c r="D722" s="109"/>
    </row>
    <row r="723" ht="12.75">
      <c r="D723" s="109"/>
    </row>
    <row r="724" ht="12.75">
      <c r="D724" s="109"/>
    </row>
    <row r="725" ht="12.75">
      <c r="D725" s="109"/>
    </row>
    <row r="726" ht="12.75">
      <c r="D726" s="109"/>
    </row>
    <row r="727" ht="12.75">
      <c r="D727" s="109"/>
    </row>
    <row r="728" ht="12.75">
      <c r="D728" s="109"/>
    </row>
    <row r="729" ht="12.75">
      <c r="D729" s="109"/>
    </row>
    <row r="730" ht="12.75">
      <c r="D730" s="109"/>
    </row>
    <row r="731" ht="12.75">
      <c r="D731" s="109"/>
    </row>
    <row r="732" ht="12.75">
      <c r="D732" s="109"/>
    </row>
    <row r="733" ht="12.75">
      <c r="D733" s="109"/>
    </row>
    <row r="734" ht="12.75">
      <c r="D734" s="109"/>
    </row>
    <row r="735" ht="12.75">
      <c r="D735" s="109"/>
    </row>
    <row r="736" ht="12.75">
      <c r="D736" s="109"/>
    </row>
    <row r="737" ht="12.75">
      <c r="D737" s="109"/>
    </row>
    <row r="738" ht="12.75">
      <c r="D738" s="109"/>
    </row>
    <row r="739" ht="12.75">
      <c r="D739" s="109"/>
    </row>
    <row r="740" ht="12.75">
      <c r="D740" s="109"/>
    </row>
    <row r="741" ht="12.75">
      <c r="D741" s="109"/>
    </row>
    <row r="742" ht="12.75">
      <c r="D742" s="109"/>
    </row>
    <row r="743" ht="12.75">
      <c r="D743" s="109"/>
    </row>
    <row r="744" ht="12.75">
      <c r="D744" s="109"/>
    </row>
    <row r="745" ht="12.75">
      <c r="D745" s="109"/>
    </row>
    <row r="746" ht="12.75">
      <c r="D746" s="109"/>
    </row>
    <row r="747" ht="12.75">
      <c r="D747" s="109"/>
    </row>
    <row r="748" ht="12.75">
      <c r="D748" s="109"/>
    </row>
    <row r="749" ht="12.75">
      <c r="D749" s="109"/>
    </row>
    <row r="750" ht="12.75">
      <c r="D750" s="109"/>
    </row>
    <row r="751" ht="12.75">
      <c r="D751" s="109"/>
    </row>
    <row r="752" ht="12.75">
      <c r="D752" s="109"/>
    </row>
    <row r="753" ht="12.75">
      <c r="D753" s="109"/>
    </row>
    <row r="754" ht="12.75">
      <c r="D754" s="109"/>
    </row>
    <row r="755" ht="12.75">
      <c r="D755" s="109"/>
    </row>
    <row r="756" ht="12.75">
      <c r="D756" s="109"/>
    </row>
    <row r="757" ht="12.75">
      <c r="D757" s="109"/>
    </row>
    <row r="758" ht="12.75">
      <c r="D758" s="109"/>
    </row>
    <row r="759" ht="12.75">
      <c r="D759" s="109"/>
    </row>
    <row r="760" ht="12.75">
      <c r="D760" s="109"/>
    </row>
    <row r="761" ht="12.75">
      <c r="D761" s="109"/>
    </row>
    <row r="762" ht="12.75">
      <c r="D762" s="109"/>
    </row>
    <row r="763" ht="12.75">
      <c r="D763" s="109"/>
    </row>
    <row r="764" ht="12.75">
      <c r="D764" s="109"/>
    </row>
    <row r="765" ht="12.75">
      <c r="D765" s="109"/>
    </row>
    <row r="766" ht="12.75">
      <c r="D766" s="109"/>
    </row>
    <row r="767" ht="12.75">
      <c r="D767" s="109"/>
    </row>
    <row r="768" ht="12.75">
      <c r="D768" s="109"/>
    </row>
    <row r="769" ht="12.75">
      <c r="D769" s="109"/>
    </row>
    <row r="770" ht="12.75">
      <c r="D770" s="109"/>
    </row>
    <row r="771" ht="12.75">
      <c r="D771" s="109"/>
    </row>
    <row r="772" ht="12.75">
      <c r="D772" s="109"/>
    </row>
    <row r="773" ht="12.75">
      <c r="D773" s="109"/>
    </row>
    <row r="774" ht="12.75">
      <c r="D774" s="109"/>
    </row>
    <row r="775" ht="12.75">
      <c r="D775" s="109"/>
    </row>
    <row r="776" ht="12.75">
      <c r="D776" s="109"/>
    </row>
    <row r="777" ht="12.75">
      <c r="D777" s="109"/>
    </row>
    <row r="778" ht="12.75">
      <c r="D778" s="109"/>
    </row>
    <row r="779" ht="12.75">
      <c r="D779" s="109"/>
    </row>
    <row r="780" ht="12.75">
      <c r="D780" s="109"/>
    </row>
    <row r="781" ht="12.75">
      <c r="D781" s="109"/>
    </row>
    <row r="782" ht="12.75">
      <c r="D782" s="109"/>
    </row>
    <row r="783" ht="12.75">
      <c r="D783" s="109"/>
    </row>
    <row r="784" ht="12.75">
      <c r="D784" s="109"/>
    </row>
    <row r="785" ht="12.75">
      <c r="D785" s="109"/>
    </row>
    <row r="786" ht="12.75">
      <c r="D786" s="109"/>
    </row>
    <row r="787" ht="12.75">
      <c r="D787" s="109"/>
    </row>
    <row r="788" ht="12.75">
      <c r="D788" s="109"/>
    </row>
    <row r="789" ht="12.75">
      <c r="D789" s="109"/>
    </row>
    <row r="790" ht="12.75">
      <c r="D790" s="109"/>
    </row>
    <row r="791" ht="12.75">
      <c r="D791" s="109"/>
    </row>
    <row r="792" ht="12.75">
      <c r="D792" s="109"/>
    </row>
    <row r="793" ht="12.75">
      <c r="D793" s="109"/>
    </row>
    <row r="794" ht="12.75">
      <c r="D794" s="109"/>
    </row>
    <row r="795" ht="12.75">
      <c r="D795" s="109"/>
    </row>
    <row r="796" ht="12.75">
      <c r="D796" s="109"/>
    </row>
    <row r="797" ht="12.75">
      <c r="D797" s="109"/>
    </row>
    <row r="798" ht="12.75">
      <c r="D798" s="109"/>
    </row>
    <row r="799" ht="12.75">
      <c r="D799" s="109"/>
    </row>
    <row r="800" ht="12.75">
      <c r="D800" s="109"/>
    </row>
    <row r="801" ht="12.75">
      <c r="D801" s="109"/>
    </row>
    <row r="802" ht="12.75">
      <c r="D802" s="109"/>
    </row>
    <row r="803" ht="12.75">
      <c r="D803" s="109"/>
    </row>
    <row r="804" ht="12.75">
      <c r="D804" s="109"/>
    </row>
    <row r="805" ht="12.75">
      <c r="D805" s="109"/>
    </row>
    <row r="806" ht="12.75">
      <c r="D806" s="109"/>
    </row>
    <row r="807" ht="12.75">
      <c r="D807" s="109"/>
    </row>
    <row r="808" ht="12.75">
      <c r="D808" s="109"/>
    </row>
    <row r="809" ht="12.75">
      <c r="D809" s="109"/>
    </row>
    <row r="810" ht="12.75">
      <c r="D810" s="109"/>
    </row>
    <row r="811" ht="12.75">
      <c r="D811" s="109"/>
    </row>
    <row r="812" ht="12.75">
      <c r="D812" s="109"/>
    </row>
    <row r="813" ht="12.75">
      <c r="D813" s="109"/>
    </row>
    <row r="814" ht="12.75">
      <c r="D814" s="109"/>
    </row>
    <row r="815" ht="12.75">
      <c r="D815" s="109"/>
    </row>
    <row r="816" ht="12.75">
      <c r="D816" s="109"/>
    </row>
    <row r="817" ht="12.75">
      <c r="D817" s="109"/>
    </row>
    <row r="818" ht="12.75">
      <c r="D818" s="109"/>
    </row>
    <row r="819" ht="12.75">
      <c r="D819" s="109"/>
    </row>
    <row r="820" ht="12.75">
      <c r="D820" s="109"/>
    </row>
    <row r="821" ht="12.75">
      <c r="D821" s="109"/>
    </row>
    <row r="822" ht="12.75">
      <c r="D822" s="109"/>
    </row>
    <row r="823" ht="12.75">
      <c r="D823" s="109"/>
    </row>
    <row r="824" ht="12.75">
      <c r="D824" s="109"/>
    </row>
    <row r="825" ht="12.75">
      <c r="D825" s="109"/>
    </row>
    <row r="826" ht="12.75">
      <c r="D826" s="109"/>
    </row>
    <row r="827" ht="12.75">
      <c r="D827" s="109"/>
    </row>
    <row r="828" ht="12.75">
      <c r="D828" s="109"/>
    </row>
    <row r="829" ht="12.75">
      <c r="D829" s="109"/>
    </row>
    <row r="830" ht="12.75">
      <c r="D830" s="109"/>
    </row>
    <row r="831" ht="12.75">
      <c r="D831" s="109"/>
    </row>
    <row r="832" ht="12.75">
      <c r="D832" s="109"/>
    </row>
    <row r="833" ht="12.75">
      <c r="D833" s="109"/>
    </row>
    <row r="834" ht="12.75">
      <c r="D834" s="109"/>
    </row>
    <row r="835" ht="12.75">
      <c r="D835" s="109"/>
    </row>
    <row r="836" ht="12.75">
      <c r="D836" s="109"/>
    </row>
    <row r="837" ht="12.75">
      <c r="D837" s="109"/>
    </row>
    <row r="838" ht="12.75">
      <c r="D838" s="109"/>
    </row>
    <row r="839" ht="12.75">
      <c r="D839" s="109"/>
    </row>
    <row r="840" ht="12.75">
      <c r="D840" s="109"/>
    </row>
    <row r="841" ht="12.75">
      <c r="D841" s="109"/>
    </row>
    <row r="842" ht="12.75">
      <c r="D842" s="109"/>
    </row>
    <row r="843" ht="12.75">
      <c r="D843" s="109"/>
    </row>
    <row r="844" ht="12.75">
      <c r="D844" s="109"/>
    </row>
    <row r="845" ht="12.75">
      <c r="D845" s="109"/>
    </row>
    <row r="846" ht="12.75">
      <c r="D846" s="109"/>
    </row>
    <row r="847" ht="12.75">
      <c r="D847" s="109"/>
    </row>
    <row r="848" ht="12.75">
      <c r="D848" s="109"/>
    </row>
    <row r="849" ht="12.75">
      <c r="D849" s="109"/>
    </row>
    <row r="850" ht="12.75">
      <c r="D850" s="109"/>
    </row>
    <row r="851" ht="12.75">
      <c r="D851" s="109"/>
    </row>
    <row r="852" ht="12.75">
      <c r="D852" s="109"/>
    </row>
    <row r="853" ht="12.75">
      <c r="D853" s="109"/>
    </row>
    <row r="854" ht="12.75">
      <c r="D854" s="109"/>
    </row>
    <row r="855" ht="12.75">
      <c r="D855" s="109"/>
    </row>
    <row r="856" ht="12.75">
      <c r="D856" s="109"/>
    </row>
    <row r="857" ht="12.75">
      <c r="D857" s="109"/>
    </row>
    <row r="858" ht="12.75">
      <c r="D858" s="109"/>
    </row>
    <row r="859" ht="12.75">
      <c r="D859" s="109"/>
    </row>
    <row r="860" ht="12.75">
      <c r="D860" s="109"/>
    </row>
    <row r="861" ht="12.75">
      <c r="D861" s="109"/>
    </row>
    <row r="862" ht="12.75">
      <c r="D862" s="109"/>
    </row>
    <row r="863" ht="12.75">
      <c r="D863" s="109"/>
    </row>
    <row r="864" ht="12.75">
      <c r="D864" s="109"/>
    </row>
    <row r="865" ht="12.75">
      <c r="D865" s="109"/>
    </row>
    <row r="866" ht="12.75">
      <c r="D866" s="109"/>
    </row>
    <row r="867" ht="12.75">
      <c r="D867" s="109"/>
    </row>
    <row r="868" ht="12.75">
      <c r="D868" s="109"/>
    </row>
    <row r="869" ht="12.75">
      <c r="D869" s="109"/>
    </row>
    <row r="870" ht="12.75">
      <c r="D870" s="109"/>
    </row>
    <row r="871" ht="12.75">
      <c r="D871" s="109"/>
    </row>
    <row r="872" ht="12.75">
      <c r="D872" s="109"/>
    </row>
    <row r="873" ht="12.75">
      <c r="D873" s="109"/>
    </row>
    <row r="874" ht="12.75">
      <c r="D874" s="109"/>
    </row>
    <row r="875" ht="12.75">
      <c r="D875" s="109"/>
    </row>
    <row r="876" ht="12.75">
      <c r="D876" s="109"/>
    </row>
    <row r="877" ht="12.75">
      <c r="D877" s="109"/>
    </row>
    <row r="878" ht="12.75">
      <c r="D878" s="109"/>
    </row>
    <row r="879" ht="12.75">
      <c r="D879" s="109"/>
    </row>
    <row r="880" ht="12.75">
      <c r="D880" s="109"/>
    </row>
    <row r="881" ht="12.75">
      <c r="D881" s="109"/>
    </row>
    <row r="882" ht="12.75">
      <c r="D882" s="109"/>
    </row>
    <row r="883" ht="12.75">
      <c r="D883" s="109"/>
    </row>
    <row r="884" ht="12.75">
      <c r="D884" s="109"/>
    </row>
    <row r="885" ht="12.75">
      <c r="D885" s="109"/>
    </row>
    <row r="886" ht="12.75">
      <c r="D886" s="109"/>
    </row>
    <row r="887" ht="12.75">
      <c r="D887" s="109"/>
    </row>
    <row r="888" ht="12.75">
      <c r="D888" s="109"/>
    </row>
    <row r="889" ht="12.75">
      <c r="D889" s="109"/>
    </row>
    <row r="890" ht="12.75">
      <c r="D890" s="109"/>
    </row>
    <row r="891" ht="12.75">
      <c r="D891" s="109"/>
    </row>
    <row r="892" ht="12.75">
      <c r="D892" s="109"/>
    </row>
    <row r="893" ht="12.75">
      <c r="D893" s="109"/>
    </row>
    <row r="894" ht="12.75">
      <c r="D894" s="109"/>
    </row>
    <row r="895" ht="12.75">
      <c r="D895" s="109"/>
    </row>
    <row r="896" ht="12.75">
      <c r="D896" s="109"/>
    </row>
    <row r="897" ht="12.75">
      <c r="D897" s="109"/>
    </row>
    <row r="898" ht="12.75">
      <c r="D898" s="109"/>
    </row>
    <row r="899" ht="12.75">
      <c r="D899" s="109"/>
    </row>
    <row r="900" ht="12.75">
      <c r="D900" s="109"/>
    </row>
    <row r="901" ht="12.75">
      <c r="D901" s="109"/>
    </row>
    <row r="902" ht="12.75">
      <c r="D902" s="109"/>
    </row>
    <row r="903" ht="12.75">
      <c r="D903" s="109"/>
    </row>
    <row r="904" ht="12.75">
      <c r="D904" s="109"/>
    </row>
    <row r="905" ht="12.75">
      <c r="D905" s="109"/>
    </row>
    <row r="906" ht="12.75">
      <c r="D906" s="109"/>
    </row>
    <row r="907" ht="12.75">
      <c r="D907" s="109"/>
    </row>
    <row r="908" ht="12.75">
      <c r="D908" s="109"/>
    </row>
    <row r="909" ht="12.75">
      <c r="D909" s="109"/>
    </row>
    <row r="910" ht="12.75">
      <c r="D910" s="109"/>
    </row>
    <row r="911" ht="12.75">
      <c r="D911" s="109"/>
    </row>
    <row r="912" ht="12.75">
      <c r="D912" s="109"/>
    </row>
    <row r="913" ht="12.75">
      <c r="D913" s="109"/>
    </row>
    <row r="914" ht="12.75">
      <c r="D914" s="109"/>
    </row>
    <row r="915" ht="12.75">
      <c r="D915" s="109"/>
    </row>
    <row r="916" ht="12.75">
      <c r="D916" s="109"/>
    </row>
    <row r="917" ht="12.75">
      <c r="D917" s="109"/>
    </row>
    <row r="918" ht="12.75">
      <c r="D918" s="109"/>
    </row>
    <row r="919" ht="12.75">
      <c r="D919" s="109"/>
    </row>
    <row r="920" ht="12.75">
      <c r="D920" s="109"/>
    </row>
    <row r="921" ht="12.75">
      <c r="D921" s="109"/>
    </row>
    <row r="922" ht="12.75">
      <c r="D922" s="109"/>
    </row>
    <row r="923" ht="12.75">
      <c r="D923" s="109"/>
    </row>
    <row r="924" ht="12.75">
      <c r="D924" s="109"/>
    </row>
    <row r="925" ht="12.75">
      <c r="D925" s="109"/>
    </row>
    <row r="926" ht="12.75">
      <c r="D926" s="109"/>
    </row>
    <row r="927" ht="12.75">
      <c r="D927" s="109"/>
    </row>
    <row r="928" ht="12.75">
      <c r="D928" s="109"/>
    </row>
    <row r="929" ht="12.75">
      <c r="D929" s="109"/>
    </row>
    <row r="930" ht="12.75">
      <c r="D930" s="109"/>
    </row>
    <row r="931" ht="12.75">
      <c r="D931" s="109"/>
    </row>
    <row r="932" ht="12.75">
      <c r="D932" s="109"/>
    </row>
    <row r="933" ht="12.75">
      <c r="D933" s="109"/>
    </row>
    <row r="934" ht="12.75">
      <c r="D934" s="109"/>
    </row>
    <row r="935" ht="12.75">
      <c r="D935" s="109"/>
    </row>
    <row r="936" ht="12.75">
      <c r="D936" s="109"/>
    </row>
    <row r="937" ht="12.75">
      <c r="D937" s="109"/>
    </row>
    <row r="938" ht="12.75">
      <c r="D938" s="109"/>
    </row>
    <row r="939" ht="12.75">
      <c r="D939" s="109"/>
    </row>
    <row r="940" ht="12.75">
      <c r="D940" s="109"/>
    </row>
    <row r="941" ht="12.75">
      <c r="D941" s="109"/>
    </row>
    <row r="942" ht="12.75">
      <c r="D942" s="109"/>
    </row>
    <row r="943" ht="12.75">
      <c r="D943" s="109"/>
    </row>
    <row r="944" ht="12.75">
      <c r="D944" s="109"/>
    </row>
    <row r="945" ht="12.75">
      <c r="D945" s="109"/>
    </row>
    <row r="946" ht="12.75">
      <c r="D946" s="109"/>
    </row>
    <row r="947" ht="12.75">
      <c r="D947" s="109"/>
    </row>
    <row r="948" ht="12.75">
      <c r="D948" s="109"/>
    </row>
    <row r="949" ht="12.75">
      <c r="D949" s="109"/>
    </row>
    <row r="950" ht="12.75">
      <c r="D950" s="109"/>
    </row>
    <row r="951" ht="12.75">
      <c r="D951" s="109"/>
    </row>
    <row r="952" ht="12.75">
      <c r="D952" s="109"/>
    </row>
    <row r="953" ht="12.75">
      <c r="D953" s="109"/>
    </row>
    <row r="954" ht="12.75">
      <c r="D954" s="109"/>
    </row>
    <row r="955" ht="12.75">
      <c r="D955" s="109"/>
    </row>
    <row r="956" ht="12.75">
      <c r="D956" s="109"/>
    </row>
    <row r="957" ht="12.75">
      <c r="D957" s="109"/>
    </row>
    <row r="958" ht="12.75">
      <c r="D958" s="109"/>
    </row>
    <row r="959" ht="12.75">
      <c r="D959" s="109"/>
    </row>
    <row r="960" ht="12.75">
      <c r="D960" s="109"/>
    </row>
    <row r="961" ht="12.75">
      <c r="D961" s="109"/>
    </row>
    <row r="962" ht="12.75">
      <c r="D962" s="109"/>
    </row>
    <row r="963" ht="12.75">
      <c r="D963" s="109"/>
    </row>
    <row r="964" ht="12.75">
      <c r="D964" s="109"/>
    </row>
    <row r="965" ht="12.75">
      <c r="D965" s="109"/>
    </row>
    <row r="966" ht="12.75">
      <c r="D966" s="109"/>
    </row>
    <row r="967" ht="12.75">
      <c r="D967" s="109"/>
    </row>
    <row r="968" ht="12.75">
      <c r="D968" s="109"/>
    </row>
    <row r="969" ht="12.75">
      <c r="D969" s="109"/>
    </row>
    <row r="970" ht="12.75">
      <c r="D970" s="109"/>
    </row>
    <row r="971" ht="12.75">
      <c r="D971" s="109"/>
    </row>
    <row r="972" ht="12.75">
      <c r="D972" s="109"/>
    </row>
    <row r="973" ht="12.75">
      <c r="D973" s="109"/>
    </row>
    <row r="974" ht="12.75">
      <c r="D974" s="109"/>
    </row>
    <row r="975" ht="12.75">
      <c r="D975" s="109"/>
    </row>
    <row r="976" ht="12.75">
      <c r="D976" s="109"/>
    </row>
    <row r="977" ht="12.75">
      <c r="D977" s="109"/>
    </row>
    <row r="978" ht="12.75">
      <c r="D978" s="109"/>
    </row>
    <row r="979" ht="12.75">
      <c r="D979" s="109"/>
    </row>
    <row r="980" ht="12.75">
      <c r="D980" s="109"/>
    </row>
    <row r="981" ht="12.75">
      <c r="D981" s="109"/>
    </row>
    <row r="982" ht="12.75">
      <c r="D982" s="109"/>
    </row>
    <row r="983" ht="12.75">
      <c r="D983" s="109"/>
    </row>
    <row r="984" ht="12.75">
      <c r="D984" s="109"/>
    </row>
    <row r="985" ht="12.75">
      <c r="D985" s="109"/>
    </row>
    <row r="986" ht="12.75">
      <c r="D986" s="109"/>
    </row>
    <row r="987" ht="12.75">
      <c r="D987" s="109"/>
    </row>
    <row r="988" ht="12.75">
      <c r="D988" s="109"/>
    </row>
    <row r="989" ht="12.75">
      <c r="D989" s="109"/>
    </row>
    <row r="990" ht="12.75">
      <c r="D990" s="109"/>
    </row>
    <row r="991" ht="12.75">
      <c r="D991" s="109"/>
    </row>
    <row r="992" ht="12.75">
      <c r="D992" s="109"/>
    </row>
    <row r="993" ht="12.75">
      <c r="D993" s="109"/>
    </row>
    <row r="994" ht="12.75">
      <c r="D994" s="109"/>
    </row>
    <row r="995" ht="12.75">
      <c r="D995" s="109"/>
    </row>
    <row r="996" ht="12.75">
      <c r="D996" s="109"/>
    </row>
    <row r="997" ht="12.75">
      <c r="D997" s="109"/>
    </row>
    <row r="998" ht="12.75">
      <c r="D998" s="109"/>
    </row>
    <row r="999" ht="12.75">
      <c r="D999" s="109"/>
    </row>
    <row r="1000" ht="12.75">
      <c r="D1000" s="109"/>
    </row>
    <row r="1001" ht="12.75">
      <c r="D1001" s="109"/>
    </row>
    <row r="1002" ht="12.75">
      <c r="D1002" s="109"/>
    </row>
    <row r="1003" ht="12.75">
      <c r="D1003" s="109"/>
    </row>
    <row r="1004" ht="12.75">
      <c r="D1004" s="109"/>
    </row>
    <row r="1005" ht="12.75">
      <c r="D1005" s="109"/>
    </row>
    <row r="1006" ht="12.75">
      <c r="D1006" s="109"/>
    </row>
    <row r="1007" ht="12.75">
      <c r="D1007" s="109"/>
    </row>
    <row r="1008" ht="12.75">
      <c r="D1008" s="109"/>
    </row>
    <row r="1009" ht="12.75">
      <c r="D1009" s="109"/>
    </row>
    <row r="1010" ht="12.75">
      <c r="D1010" s="109"/>
    </row>
    <row r="1011" ht="12.75">
      <c r="D1011" s="109"/>
    </row>
    <row r="1012" ht="12.75">
      <c r="D1012" s="109"/>
    </row>
    <row r="1013" ht="12.75">
      <c r="D1013" s="109"/>
    </row>
    <row r="1014" ht="12.75">
      <c r="D1014" s="109"/>
    </row>
    <row r="1015" ht="12.75">
      <c r="D1015" s="109"/>
    </row>
    <row r="1016" ht="12.75">
      <c r="D1016" s="109"/>
    </row>
    <row r="1017" ht="12.75">
      <c r="D1017" s="109"/>
    </row>
    <row r="1018" ht="12.75">
      <c r="D1018" s="109"/>
    </row>
    <row r="1019" ht="12.75">
      <c r="D1019" s="109"/>
    </row>
    <row r="1020" ht="12.75">
      <c r="D1020" s="109"/>
    </row>
    <row r="1021" ht="12.75">
      <c r="D1021" s="109"/>
    </row>
    <row r="1022" ht="12.75">
      <c r="D1022" s="109"/>
    </row>
    <row r="1023" ht="12.75">
      <c r="D1023" s="109"/>
    </row>
    <row r="1024" ht="12.75">
      <c r="D1024" s="109"/>
    </row>
    <row r="1025" ht="12.75">
      <c r="D1025" s="109"/>
    </row>
    <row r="1026" ht="12.75">
      <c r="D1026" s="109"/>
    </row>
    <row r="1027" ht="12.75">
      <c r="D1027" s="109"/>
    </row>
    <row r="1028" ht="12.75">
      <c r="D1028" s="109"/>
    </row>
    <row r="1029" ht="12.75">
      <c r="D1029" s="109"/>
    </row>
    <row r="1030" ht="12.75">
      <c r="D1030" s="109"/>
    </row>
    <row r="1031" ht="12.75">
      <c r="D1031" s="109"/>
    </row>
    <row r="1032" ht="12.75">
      <c r="D1032" s="109"/>
    </row>
    <row r="1033" ht="12.75">
      <c r="D1033" s="109"/>
    </row>
    <row r="1034" ht="12.75">
      <c r="D1034" s="109"/>
    </row>
    <row r="1035" ht="12.75">
      <c r="D1035" s="109"/>
    </row>
    <row r="1036" ht="12.75">
      <c r="D1036" s="109"/>
    </row>
    <row r="1037" ht="12.75">
      <c r="D1037" s="109"/>
    </row>
    <row r="1038" ht="12.75">
      <c r="D1038" s="109"/>
    </row>
    <row r="1039" ht="12.75">
      <c r="D1039" s="109"/>
    </row>
    <row r="1040" ht="12.75">
      <c r="D1040" s="109"/>
    </row>
    <row r="1041" ht="12.75">
      <c r="D1041" s="109"/>
    </row>
    <row r="1042" ht="12.75">
      <c r="D1042" s="109"/>
    </row>
    <row r="1043" ht="12.75">
      <c r="D1043" s="109"/>
    </row>
    <row r="1044" ht="12.75">
      <c r="D1044" s="109"/>
    </row>
    <row r="1045" ht="12.75">
      <c r="D1045" s="109"/>
    </row>
    <row r="1046" ht="12.75">
      <c r="D1046" s="109"/>
    </row>
    <row r="1047" ht="12.75">
      <c r="D1047" s="109"/>
    </row>
    <row r="1048" ht="12.75">
      <c r="D1048" s="109"/>
    </row>
    <row r="1049" ht="12.75">
      <c r="D1049" s="109"/>
    </row>
    <row r="1050" ht="12.75">
      <c r="D1050" s="109"/>
    </row>
    <row r="1051" ht="12.75">
      <c r="D1051" s="109"/>
    </row>
    <row r="1052" ht="12.75">
      <c r="D1052" s="109"/>
    </row>
    <row r="1053" ht="12.75">
      <c r="D1053" s="109"/>
    </row>
    <row r="1054" ht="12.75">
      <c r="D1054" s="109"/>
    </row>
    <row r="1055" ht="12.75">
      <c r="D1055" s="109"/>
    </row>
    <row r="1056" ht="12.75">
      <c r="D1056" s="109"/>
    </row>
    <row r="1057" ht="12.75">
      <c r="D1057" s="109"/>
    </row>
    <row r="1058" ht="12.75">
      <c r="D1058" s="109"/>
    </row>
    <row r="1059" ht="12.75">
      <c r="D1059" s="109"/>
    </row>
    <row r="1060" ht="12.75">
      <c r="D1060" s="109"/>
    </row>
    <row r="1061" ht="12.75">
      <c r="D1061" s="109"/>
    </row>
    <row r="1062" ht="12.75">
      <c r="D1062" s="109"/>
    </row>
    <row r="1063" ht="12.75">
      <c r="D1063" s="109"/>
    </row>
    <row r="1064" ht="12.75">
      <c r="D1064" s="109"/>
    </row>
    <row r="1065" ht="12.75">
      <c r="D1065" s="109"/>
    </row>
    <row r="1066" ht="12.75">
      <c r="D1066" s="109"/>
    </row>
    <row r="1067" ht="12.75">
      <c r="D1067" s="109"/>
    </row>
    <row r="1068" ht="12.75">
      <c r="D1068" s="109"/>
    </row>
    <row r="1069" ht="12.75">
      <c r="D1069" s="109"/>
    </row>
    <row r="1070" ht="12.75">
      <c r="D1070" s="109"/>
    </row>
    <row r="1071" ht="12.75">
      <c r="D1071" s="109"/>
    </row>
    <row r="1072" ht="12.75">
      <c r="D1072" s="109"/>
    </row>
    <row r="1073" ht="12.75">
      <c r="D1073" s="109"/>
    </row>
    <row r="1074" ht="12.75">
      <c r="D1074" s="109"/>
    </row>
    <row r="1075" ht="12.75">
      <c r="D1075" s="109"/>
    </row>
    <row r="1076" ht="12.75">
      <c r="D1076" s="109"/>
    </row>
    <row r="1077" ht="12.75">
      <c r="D1077" s="109"/>
    </row>
    <row r="1078" ht="12.75">
      <c r="D1078" s="109"/>
    </row>
    <row r="1079" ht="12.75">
      <c r="D1079" s="109"/>
    </row>
    <row r="1080" ht="12.75">
      <c r="D1080" s="109"/>
    </row>
    <row r="1081" ht="12.75">
      <c r="D1081" s="109"/>
    </row>
    <row r="1082" ht="12.75">
      <c r="D1082" s="109"/>
    </row>
    <row r="1083" ht="12.75">
      <c r="D1083" s="109"/>
    </row>
    <row r="1084" ht="12.75">
      <c r="D1084" s="109"/>
    </row>
    <row r="1085" ht="12.75">
      <c r="D1085" s="109"/>
    </row>
    <row r="1086" ht="12.75">
      <c r="D1086" s="109"/>
    </row>
    <row r="1087" ht="12.75">
      <c r="D1087" s="109"/>
    </row>
    <row r="1088" ht="12.75">
      <c r="D1088" s="109"/>
    </row>
    <row r="1089" ht="12.75">
      <c r="D1089" s="109"/>
    </row>
    <row r="1090" ht="12.75">
      <c r="D1090" s="109"/>
    </row>
    <row r="1091" ht="12.75">
      <c r="D1091" s="109"/>
    </row>
    <row r="1092" ht="12.75">
      <c r="D1092" s="109"/>
    </row>
    <row r="1093" ht="12.75">
      <c r="D1093" s="109"/>
    </row>
    <row r="1094" ht="12.75">
      <c r="D1094" s="109"/>
    </row>
    <row r="1095" ht="12.75">
      <c r="D1095" s="109"/>
    </row>
    <row r="1096" ht="12.75">
      <c r="D1096" s="109"/>
    </row>
    <row r="1097" ht="12.75">
      <c r="D1097" s="109"/>
    </row>
    <row r="1098" ht="12.75">
      <c r="D1098" s="109"/>
    </row>
    <row r="1099" ht="12.75">
      <c r="D1099" s="109"/>
    </row>
    <row r="1100" ht="12.75">
      <c r="D1100" s="109"/>
    </row>
    <row r="1101" ht="12.75">
      <c r="D1101" s="109"/>
    </row>
    <row r="1102" ht="12.75">
      <c r="D1102" s="109"/>
    </row>
    <row r="1103" ht="12.75">
      <c r="D1103" s="109"/>
    </row>
    <row r="1104" ht="12.75">
      <c r="D1104" s="109"/>
    </row>
    <row r="1105" ht="12.75">
      <c r="D1105" s="109"/>
    </row>
    <row r="1106" ht="12.75">
      <c r="D1106" s="109"/>
    </row>
  </sheetData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LibreOffice/6.1.6.3$Windows_X86_64 LibreOffice_project/5896ab1714085361c45cf540f76f60673dd96a72</Application>
  <DocSecurity>0</DocSecurity>
  <Template/>
  <Manager/>
  <Company>RTS, a.s.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/>
  <cp:lastPrinted>2019-03-19T12:27:02Z</cp:lastPrinted>
  <dcterms:created xsi:type="dcterms:W3CDTF">2009-04-08T07:15:50Z</dcterms:created>
  <dcterms:modified xsi:type="dcterms:W3CDTF">2020-11-23T16:11:33Z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