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6380" windowHeight="8190" activeTab="0"/>
  </bookViews>
  <sheets>
    <sheet name="01" sheetId="1" r:id="rId1"/>
    <sheet name="UPOZORNĚNÍ" sheetId="2" r:id="rId2"/>
  </sheets>
  <definedNames>
    <definedName name="_xlnm.Print_Titles" localSheetId="0">'01'!$1:$1</definedName>
    <definedName name="_xlnm.Print_Area" localSheetId="0">'01'!$A$1:$G$100</definedName>
  </definedNames>
  <calcPr fullCalcOnLoad="1"/>
</workbook>
</file>

<file path=xl/sharedStrings.xml><?xml version="1.0" encoding="utf-8"?>
<sst xmlns="http://schemas.openxmlformats.org/spreadsheetml/2006/main" count="195" uniqueCount="116">
  <si>
    <t>ks</t>
  </si>
  <si>
    <t>kpl</t>
  </si>
  <si>
    <t>m</t>
  </si>
  <si>
    <t>Výchozí revize elektro</t>
  </si>
  <si>
    <t>CENA CELKEM</t>
  </si>
  <si>
    <t>DEMOLICE</t>
  </si>
  <si>
    <t>ZEMNÍ PRÁCE</t>
  </si>
  <si>
    <t>Ruční sejmutí ornice s přemístěním do 50 m</t>
  </si>
  <si>
    <r>
      <t>m</t>
    </r>
    <r>
      <rPr>
        <vertAlign val="superscript"/>
        <sz val="10"/>
        <rFont val="Arial"/>
        <family val="2"/>
      </rPr>
      <t>3</t>
    </r>
  </si>
  <si>
    <t>Příplatek za lepivost - hloubení nezapažené jámy hor. 1. - 4.</t>
  </si>
  <si>
    <r>
      <t>m</t>
    </r>
    <r>
      <rPr>
        <vertAlign val="superscript"/>
        <sz val="10"/>
        <rFont val="Arial"/>
        <family val="2"/>
      </rPr>
      <t>3</t>
    </r>
  </si>
  <si>
    <t>Hutnění výkopu</t>
  </si>
  <si>
    <r>
      <t>m</t>
    </r>
    <r>
      <rPr>
        <vertAlign val="superscript"/>
        <sz val="10"/>
        <rFont val="Arial"/>
        <family val="2"/>
      </rPr>
      <t>2</t>
    </r>
  </si>
  <si>
    <t>Příplatek za lepivost - hloubení rýh šířky do 600mm v hor. 1. - 4.</t>
  </si>
  <si>
    <t>Obsyp se zhutněním pískem</t>
  </si>
  <si>
    <t>Zásyp se zhutněním pískem</t>
  </si>
  <si>
    <t>Položení výstražné PE fólie š. 170 mm</t>
  </si>
  <si>
    <t>Osetí plochy travním semenem vč.urovnání a přípravy povrchu</t>
  </si>
  <si>
    <t>ZPEVNĚNÁ PLOCHA</t>
  </si>
  <si>
    <t>REALIZACE</t>
  </si>
  <si>
    <t>Stavební přípomoce</t>
  </si>
  <si>
    <t>Transport materiálu a osob
- doprava vnitrostátní</t>
  </si>
  <si>
    <t>Manipulace materiálem
- horizontální a vertikální manipulace v místě instalace</t>
  </si>
  <si>
    <t>VEDLEJŠÍ ROZPOČTOVÉ NÁKLADY</t>
  </si>
  <si>
    <t>DOKUMENTACE</t>
  </si>
  <si>
    <t>D1.1 - ARCHITEKTONICKO STAVEBNÍ ŘEŠENÍ</t>
  </si>
  <si>
    <t>KABELOVÁ RÝHA</t>
  </si>
  <si>
    <t>Geodetické práce
- zaměření stavby
- zaměření nových el. vedení
- ostatní geodetický servis</t>
  </si>
  <si>
    <t>Dokumentace skutečného provedení stavby
- tištěná 3 pare
- elektronicky 1 pare</t>
  </si>
  <si>
    <t>Zařízení staveniště</t>
  </si>
  <si>
    <t>Zařízení staveniště
Nevyplňuje se, pokud je dodavatel ARS shodný s dodavatelem NZ</t>
  </si>
  <si>
    <t>Průběžný a finální úklid staveniště v rozsahu odpovídajícím dodávce
Nevyplňuje se, pokud je dodavatel ARS shodný s dodavatelem NZ</t>
  </si>
  <si>
    <t>Odvoz a ekologická likvidace odpadu
Nevyplňuje se, pokud je dodavatel ARS shodný s dodavatelem NZ</t>
  </si>
  <si>
    <t>D1.4.1 - SILNOPROUDÁ ELEKTROTECHNIKA</t>
  </si>
  <si>
    <t>NOUZOVÝ ZDROJ NAPÁJENÍ</t>
  </si>
  <si>
    <t>UZEMNĚNÍ</t>
  </si>
  <si>
    <t>Zemní pásek FeZn 30x4</t>
  </si>
  <si>
    <t>Tyč zemní T profil 2,0m ZTP 20 FeZn se svorkou</t>
  </si>
  <si>
    <t>Svorka SR2a</t>
  </si>
  <si>
    <t>Gumoasfalt</t>
  </si>
  <si>
    <t>Měření zemního odporu</t>
  </si>
  <si>
    <t>KABELY A KABELOVÉ TRASY</t>
  </si>
  <si>
    <t>Pokládka kabeláže</t>
  </si>
  <si>
    <t>Instalační materiál a přípravky</t>
  </si>
  <si>
    <t>Chránička D63/52 korugovaná</t>
  </si>
  <si>
    <t>Ukončení kabeláže</t>
  </si>
  <si>
    <t>Popis a štítkování kabeláže</t>
  </si>
  <si>
    <t>Transport materiálu a osob
- doprava mezinárodní
- doprava vnitrostátní</t>
  </si>
  <si>
    <t>OSTATNÍ MATERIÁL</t>
  </si>
  <si>
    <t>Hasicí přístroj dle PBŘ</t>
  </si>
  <si>
    <t>Soubor informačních a výstražných cedulí</t>
  </si>
  <si>
    <t>l</t>
  </si>
  <si>
    <t>Palivo na provozní zkoušky NZ
- délka provozních zkoušek 8 hodin
- po provozních zkouškách bude palivo doplněno na kapacitu nádrže</t>
  </si>
  <si>
    <t>Instalace a zprovoznění NZ</t>
  </si>
  <si>
    <t>Manipulace
- jeřábové manipulace
- ostatní manipulace</t>
  </si>
  <si>
    <t>Připojení kabeláže NZ a RH</t>
  </si>
  <si>
    <t>Ostatní elektromontáže</t>
  </si>
  <si>
    <t>OPTION</t>
  </si>
  <si>
    <t>Zápůjčka mobilního nouzového zdroje 150kVA
- přivezení a zprovoznění mobilního NZ
- připojení vybraných rozvodů z RH (definuje investor)
- zajištění doplňování pohonných hmot
- odvezení NZ po ukončení montážních prací</t>
  </si>
  <si>
    <t>Průběžný a finální úklid staveniště v rozsahu odpovídajícím dodávce</t>
  </si>
  <si>
    <t>Odvoz a ekologická likvidace odpadu</t>
  </si>
  <si>
    <t>Ochranné pomůcky (brýle, rukavice, lékárnička)</t>
  </si>
  <si>
    <t>Proškolení na manipulaci s NZ</t>
  </si>
  <si>
    <t>Protokol o měření hluku (je-li požadováno)</t>
  </si>
  <si>
    <t>Protokol o měření emisí (je-li požadováno)</t>
  </si>
  <si>
    <t>Protokol o měření zemního odporu</t>
  </si>
  <si>
    <t>Dokumentace k NZ (manuály)</t>
  </si>
  <si>
    <t>Protokol o provedené zkoušce NZ</t>
  </si>
  <si>
    <r>
      <t xml:space="preserve">Funkční testy NZ
- doba trvání testů </t>
    </r>
    <r>
      <rPr>
        <b/>
        <sz val="10"/>
        <rFont val="Arial"/>
        <family val="2"/>
      </rPr>
      <t xml:space="preserve">min. 8 hodin
- min. 3 hodiny </t>
    </r>
    <r>
      <rPr>
        <sz val="10"/>
        <rFont val="Arial"/>
        <family val="2"/>
      </rPr>
      <t>zátěžová zkouška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</t>
    </r>
    <r>
      <rPr>
        <b/>
        <sz val="10"/>
        <rFont val="Arial"/>
        <family val="2"/>
      </rPr>
      <t xml:space="preserve"> min 50% zátěží</t>
    </r>
  </si>
  <si>
    <t>POZICE</t>
  </si>
  <si>
    <t>ÚKON</t>
  </si>
  <si>
    <t>M.J.</t>
  </si>
  <si>
    <t>MN</t>
  </si>
  <si>
    <t>JEDN. CENA</t>
  </si>
  <si>
    <t>DŮLEŽITÉ UPOZORNĚNÍ</t>
  </si>
  <si>
    <t>1) 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</t>
  </si>
  <si>
    <t>2) Při zpracování nabídky je nutné vycházet ze všech částí dokumentace (textové i grafické části, všech schémat a specifikace materiálu).</t>
  </si>
  <si>
    <t>3) Povinností dodavatele je překontrolovat specifikaci materiálu a případný chybějící materiál nebo výkony doplnit a ocenit.</t>
  </si>
  <si>
    <t>4) Součástí ceny musí být veškeré náklady, aby cena byla konečná a zahrnovala celou dodávku a montáž akce.</t>
  </si>
  <si>
    <t>5) Všechny použité výrobky musí mít osvědčení o schválení k provozu v České republice.</t>
  </si>
  <si>
    <t>6) V průběhu provádění prací budou respektovány všechny příslušné platné předpisy a požadavky PBŘ a BOZP (pokud byly zpracovány). Náklady vyplývající z jejich dodržení jsou součástí jednotkové ceny a nebudou zvlášť hrazeny.</t>
  </si>
  <si>
    <t>7) Veškeré práce budou provedeny úhledně, řádně a kvalitně řemeslným způsobem.</t>
  </si>
  <si>
    <t>8) Zařízení bude uvedeno do provozu až po provedení všech výchozích zkouškách (revizích) el. instalace. O provedených zkouškách budou vystaveny protokoly.</t>
  </si>
  <si>
    <t>Dočasné odstranění a zpětná pokládka stávajících zpevněných ploch</t>
  </si>
  <si>
    <t>PRAFLADUR 3x10mm2</t>
  </si>
  <si>
    <t>PRAFLAGUARD 1x2x0,8mm2</t>
  </si>
  <si>
    <t>H07V-K 50mm2</t>
  </si>
  <si>
    <t>H07V-K 16mm2</t>
  </si>
  <si>
    <t>Ostatní kabeláž</t>
  </si>
  <si>
    <t>PRAFLADUR 1x120mm2 ZŽ</t>
  </si>
  <si>
    <t>PRAFLADUR 1x240mm2</t>
  </si>
  <si>
    <t>9) Veškeré výrobky a zařízení uvedené v tomto projektu jsou referenční a mohou být nahrazeny adekvátní technickou náhradou za podmínky zachování funkce, technických vlastností, bezpečnosti a spolehlivosti.</t>
  </si>
  <si>
    <t>Dočasné odstranění a zpětná pokládka stávajících zpevné plochy tvořené asfaltovými pásy pravděpodobně na betnové mazanině. Po instalaci kabeláže bude plocha uvedena do původního stavu včetně spádování viz. výkres</t>
  </si>
  <si>
    <t>Blíže nespecifiované stavební práce dle půrzkumu dodavatele stavební části</t>
  </si>
  <si>
    <t>Systémové průchodky obvodovou zdí tl. 600mm</t>
  </si>
  <si>
    <t>Instalace systémové průchodky zdí tl. 600mm</t>
  </si>
  <si>
    <t>Kontrolní zkouška zhutnění
- statická zatěžovací zkouška
- protokol měření</t>
  </si>
  <si>
    <t>neprovádí se</t>
  </si>
  <si>
    <t>Ruční hloubení nezapažené jámy hor. 1. - 4. do 1000 m3                     včetně manipulace s výkopkem a pdvozu přebytešné zeminy</t>
  </si>
  <si>
    <t xml:space="preserve">
- Kapotáž CAE
- Výkon ESP 500kVA/400kW
- Věnjší rozměry včetně kapoty D 4930 x Š 1658 x V 2317mm
- Hmotnost 5033kg včetně provozních náplní
Technická specifikace viz PD, část D.1.4.1</t>
  </si>
  <si>
    <t xml:space="preserve">Štěrkopísek 0 - 8 mm,   materiál včetně práce </t>
  </si>
  <si>
    <t xml:space="preserve">Hutnění kameniva 0 - 8 mm,  materiál včetně práce  </t>
  </si>
  <si>
    <t xml:space="preserve">Drcené kaminivo 0 - 63 mm,  materiál včetně práce  </t>
  </si>
  <si>
    <t xml:space="preserve">Hutnění kameniva 0 - 63 mm,  materiál včetně práce </t>
  </si>
  <si>
    <t xml:space="preserve">Drcené kaminivo 8 - 16 mm,  materiál včetně práce  </t>
  </si>
  <si>
    <t xml:space="preserve">Podklad ze štěrkodrti frakce 2 - 5 mm,  materiál včetně práce  </t>
  </si>
  <si>
    <t xml:space="preserve">Obrubník zahradní betonový, tl.50mm, beton.lože s boční opěrou,        materiál včetně práce </t>
  </si>
  <si>
    <t xml:space="preserve">Geotextilie 200g/m2,  materiál včetně práce </t>
  </si>
  <si>
    <t>1-YY  1x240mm2</t>
  </si>
  <si>
    <t>1-YY  1x120mm2</t>
  </si>
  <si>
    <t>CYKY  3x10mm2</t>
  </si>
  <si>
    <t>TCEPKPFLE 1x4x0,8mm2</t>
  </si>
  <si>
    <t>Ruční hloubení rýh šířky do 600 mm v hor. 1. - 4. do 100m3                             včetně manipulace s výkopkem a odvozu přebytečné zeminy</t>
  </si>
  <si>
    <t>Zásyp se zhutněním výkopku</t>
  </si>
  <si>
    <t xml:space="preserve">Betonová dlažba 500x500, tl. 80 mm,  materiál </t>
  </si>
  <si>
    <t xml:space="preserve">Kladení bet. dlažby (dlaždice 500x500, tl. 50 mm),  práce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</si>
</sst>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\ _K_č"/>
    <numFmt numFmtId="173" formatCode="#,##0\ _K_č"/>
    <numFmt numFmtId="174" formatCode="0.0"/>
    <numFmt numFmtId="175" formatCode="#,##0.00\ &quot;Kč&quot;"/>
    <numFmt numFmtId="176" formatCode="#,##0.0\ &quot;Kč&quot;"/>
    <numFmt numFmtId="177" formatCode="#,##0\ &quot;Kč&quot;"/>
    <numFmt numFmtId="178" formatCode="#,##0.0"/>
    <numFmt numFmtId="179" formatCode="#,##0.000"/>
    <numFmt numFmtId="180" formatCode="0.000"/>
    <numFmt numFmtId="181" formatCode="[$-405]dddd\ d\.\ mmmm\ yyyy"/>
  </numFmts>
  <fonts count="55">
    <font>
      <sz val="12"/>
      <name val="formata"/>
      <family val="0"/>
    </font>
    <font>
      <sz val="10"/>
      <name val="Arial"/>
      <family val="0"/>
    </font>
    <font>
      <sz val="10"/>
      <name val="Arial CE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formata"/>
      <family val="0"/>
    </font>
    <font>
      <i/>
      <sz val="14"/>
      <name val="Arial"/>
      <family val="2"/>
    </font>
    <font>
      <b/>
      <sz val="12"/>
      <name val="formata"/>
      <family val="0"/>
    </font>
    <font>
      <vertAlign val="superscript"/>
      <sz val="10"/>
      <name val="Arial"/>
      <family val="2"/>
    </font>
    <font>
      <b/>
      <u val="single"/>
      <sz val="12"/>
      <name val="format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formata"/>
      <family val="0"/>
    </font>
    <font>
      <b/>
      <sz val="12"/>
      <color indexed="10"/>
      <name val="formata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formata"/>
      <family val="0"/>
    </font>
    <font>
      <b/>
      <sz val="12"/>
      <color rgb="FFFF0000"/>
      <name val="formata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>
        <color indexed="8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 vertical="top" wrapText="1"/>
      <protection/>
    </xf>
    <xf numFmtId="0" fontId="52" fillId="0" borderId="0" xfId="0" applyFont="1" applyBorder="1" applyAlignment="1" applyProtection="1">
      <alignment vertical="top" wrapText="1"/>
      <protection/>
    </xf>
    <xf numFmtId="2" fontId="52" fillId="0" borderId="0" xfId="0" applyNumberFormat="1" applyFont="1" applyBorder="1" applyAlignment="1" applyProtection="1">
      <alignment vertical="top" wrapText="1"/>
      <protection/>
    </xf>
    <xf numFmtId="2" fontId="51" fillId="0" borderId="0" xfId="0" applyNumberFormat="1" applyFont="1" applyBorder="1" applyAlignment="1" applyProtection="1">
      <alignment vertical="top" wrapText="1"/>
      <protection/>
    </xf>
    <xf numFmtId="3" fontId="51" fillId="0" borderId="0" xfId="0" applyNumberFormat="1" applyFont="1" applyBorder="1" applyAlignment="1" applyProtection="1">
      <alignment vertical="top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top" wrapText="1"/>
      <protection/>
    </xf>
    <xf numFmtId="2" fontId="10" fillId="0" borderId="0" xfId="0" applyNumberFormat="1" applyFont="1" applyBorder="1" applyAlignment="1" applyProtection="1">
      <alignment vertical="top" wrapText="1"/>
      <protection/>
    </xf>
    <xf numFmtId="2" fontId="0" fillId="0" borderId="0" xfId="0" applyNumberFormat="1" applyFont="1" applyBorder="1" applyAlignment="1" applyProtection="1">
      <alignment vertical="top" wrapText="1"/>
      <protection/>
    </xf>
    <xf numFmtId="3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3" fontId="10" fillId="0" borderId="0" xfId="0" applyNumberFormat="1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176" fontId="1" fillId="34" borderId="13" xfId="0" applyNumberFormat="1" applyFont="1" applyFill="1" applyBorder="1" applyAlignment="1">
      <alignment horizontal="center" vertical="center" wrapText="1"/>
    </xf>
    <xf numFmtId="176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 indent="1"/>
    </xf>
    <xf numFmtId="176" fontId="1" fillId="34" borderId="17" xfId="0" applyNumberFormat="1" applyFont="1" applyFill="1" applyBorder="1" applyAlignment="1">
      <alignment horizontal="center" vertical="center" wrapText="1"/>
    </xf>
    <xf numFmtId="176" fontId="1" fillId="34" borderId="1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47" applyFont="1" applyBorder="1" applyAlignment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center" vertical="center" wrapText="1"/>
    </xf>
    <xf numFmtId="0" fontId="6" fillId="0" borderId="20" xfId="47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47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2" fillId="0" borderId="21" xfId="47" applyFont="1" applyFill="1" applyBorder="1" applyAlignment="1">
      <alignment wrapText="1"/>
      <protection/>
    </xf>
    <xf numFmtId="178" fontId="6" fillId="0" borderId="19" xfId="0" applyNumberFormat="1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0" fontId="1" fillId="0" borderId="22" xfId="47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/>
    </xf>
    <xf numFmtId="0" fontId="1" fillId="0" borderId="19" xfId="47" applyFont="1" applyBorder="1" applyAlignment="1">
      <alignment horizontal="left" vertical="center" wrapText="1"/>
      <protection/>
    </xf>
    <xf numFmtId="176" fontId="1" fillId="34" borderId="23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173" fontId="54" fillId="34" borderId="25" xfId="0" applyNumberFormat="1" applyFont="1" applyFill="1" applyBorder="1" applyAlignment="1">
      <alignment horizontal="center" vertical="center"/>
    </xf>
    <xf numFmtId="176" fontId="53" fillId="34" borderId="18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178" fontId="1" fillId="0" borderId="27" xfId="0" applyNumberFormat="1" applyFont="1" applyBorder="1" applyAlignment="1">
      <alignment horizontal="center" vertical="center" wrapText="1"/>
    </xf>
    <xf numFmtId="176" fontId="1" fillId="34" borderId="28" xfId="0" applyNumberFormat="1" applyFont="1" applyFill="1" applyBorder="1" applyAlignment="1">
      <alignment horizontal="center" vertical="center" wrapText="1"/>
    </xf>
    <xf numFmtId="176" fontId="1" fillId="34" borderId="29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left" vertical="center" wrapText="1" indent="1"/>
    </xf>
    <xf numFmtId="178" fontId="53" fillId="35" borderId="24" xfId="0" applyNumberFormat="1" applyFont="1" applyFill="1" applyBorder="1" applyAlignment="1">
      <alignment horizontal="center" vertical="center" wrapText="1"/>
    </xf>
    <xf numFmtId="176" fontId="53" fillId="34" borderId="30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 indent="1"/>
    </xf>
    <xf numFmtId="0" fontId="1" fillId="35" borderId="3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173" fontId="4" fillId="34" borderId="35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 applyProtection="1">
      <alignment vertical="top" wrapText="1"/>
      <protection/>
    </xf>
    <xf numFmtId="0" fontId="6" fillId="34" borderId="16" xfId="0" applyFont="1" applyFill="1" applyBorder="1" applyAlignment="1">
      <alignment horizontal="left" vertical="center" wrapText="1" inden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6" fontId="6" fillId="34" borderId="17" xfId="0" applyNumberFormat="1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vertical="top" wrapText="1"/>
      <protection/>
    </xf>
    <xf numFmtId="176" fontId="1" fillId="34" borderId="3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center" wrapText="1" indent="1"/>
    </xf>
    <xf numFmtId="49" fontId="1" fillId="34" borderId="20" xfId="46" applyNumberFormat="1" applyFont="1" applyFill="1" applyBorder="1" applyAlignment="1">
      <alignment horizontal="left" vertical="center" wrapText="1"/>
      <protection/>
    </xf>
    <xf numFmtId="0" fontId="1" fillId="34" borderId="21" xfId="0" applyFont="1" applyFill="1" applyBorder="1" applyAlignment="1">
      <alignment horizontal="left" vertical="center" wrapText="1" indent="1"/>
    </xf>
    <xf numFmtId="0" fontId="6" fillId="34" borderId="21" xfId="0" applyFont="1" applyFill="1" applyBorder="1" applyAlignment="1">
      <alignment horizontal="left" vertical="center" wrapText="1" indent="1"/>
    </xf>
    <xf numFmtId="176" fontId="1" fillId="34" borderId="37" xfId="0" applyNumberFormat="1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172" fontId="53" fillId="0" borderId="39" xfId="0" applyNumberFormat="1" applyFont="1" applyFill="1" applyBorder="1" applyAlignment="1">
      <alignment horizontal="center" vertical="center"/>
    </xf>
    <xf numFmtId="173" fontId="54" fillId="0" borderId="39" xfId="0" applyNumberFormat="1" applyFont="1" applyFill="1" applyBorder="1" applyAlignment="1" applyProtection="1">
      <alignment horizontal="center" vertical="center"/>
      <protection locked="0"/>
    </xf>
    <xf numFmtId="176" fontId="7" fillId="0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36" borderId="41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172" fontId="5" fillId="36" borderId="42" xfId="0" applyNumberFormat="1" applyFont="1" applyFill="1" applyBorder="1" applyAlignment="1">
      <alignment horizontal="center" vertical="center" wrapText="1"/>
    </xf>
    <xf numFmtId="4" fontId="5" fillId="36" borderId="42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43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2" fontId="6" fillId="34" borderId="34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47" applyFont="1" applyFill="1" applyBorder="1" applyAlignment="1">
      <alignment horizontal="left" vertical="top" wrapText="1"/>
      <protection/>
    </xf>
    <xf numFmtId="0" fontId="1" fillId="34" borderId="0" xfId="0" applyFont="1" applyFill="1" applyBorder="1" applyAlignment="1">
      <alignment horizontal="left" vertical="top" wrapText="1" inden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left" vertical="center" wrapText="1" inden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176" fontId="1" fillId="37" borderId="17" xfId="0" applyNumberFormat="1" applyFont="1" applyFill="1" applyBorder="1" applyAlignment="1">
      <alignment horizontal="center" vertical="center" wrapText="1"/>
    </xf>
    <xf numFmtId="176" fontId="1" fillId="37" borderId="18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99</xdr:row>
      <xdr:rowOff>0</xdr:rowOff>
    </xdr:from>
    <xdr:to>
      <xdr:col>1</xdr:col>
      <xdr:colOff>561975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1295400" y="256413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  <xdr:twoCellAnchor>
    <xdr:from>
      <xdr:col>1</xdr:col>
      <xdr:colOff>552450</xdr:colOff>
      <xdr:row>99</xdr:row>
      <xdr:rowOff>0</xdr:rowOff>
    </xdr:from>
    <xdr:to>
      <xdr:col>1</xdr:col>
      <xdr:colOff>561975</xdr:colOff>
      <xdr:row>99</xdr:row>
      <xdr:rowOff>0</xdr:rowOff>
    </xdr:to>
    <xdr:sp>
      <xdr:nvSpPr>
        <xdr:cNvPr id="2" name="Line 1"/>
        <xdr:cNvSpPr>
          <a:spLocks/>
        </xdr:cNvSpPr>
      </xdr:nvSpPr>
      <xdr:spPr>
        <a:xfrm>
          <a:off x="1295400" y="256413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ormata"/>
              <a:ea typeface="formata"/>
              <a:cs typeface="format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showGridLines="0" tabSelected="1" view="pageBreakPreview" zoomScaleSheetLayoutView="100" zoomScalePageLayoutView="0" workbookViewId="0" topLeftCell="A1">
      <pane ySplit="1" topLeftCell="A47" activePane="bottomLeft" state="frozen"/>
      <selection pane="topLeft" activeCell="A1" sqref="A1"/>
      <selection pane="bottomLeft" activeCell="B32" sqref="B32"/>
    </sheetView>
  </sheetViews>
  <sheetFormatPr defaultColWidth="11.59765625" defaultRowHeight="15"/>
  <cols>
    <col min="1" max="1" width="7.796875" style="9" customWidth="1"/>
    <col min="2" max="2" width="48.59765625" style="10" customWidth="1"/>
    <col min="3" max="3" width="7" style="10" customWidth="1"/>
    <col min="4" max="4" width="8.3984375" style="11" customWidth="1"/>
    <col min="5" max="5" width="10.19921875" style="12" customWidth="1"/>
    <col min="6" max="6" width="18.296875" style="10" customWidth="1"/>
    <col min="7" max="7" width="3" style="1" customWidth="1"/>
    <col min="8" max="8" width="11.19921875" style="1" customWidth="1"/>
    <col min="9" max="9" width="7.09765625" style="1" customWidth="1"/>
    <col min="10" max="10" width="8.296875" style="1" customWidth="1"/>
    <col min="11" max="11" width="7.59765625" style="1" customWidth="1"/>
    <col min="12" max="16384" width="11.59765625" style="1" customWidth="1"/>
  </cols>
  <sheetData>
    <row r="1" spans="1:6" ht="15.75" thickBot="1">
      <c r="A1" s="103" t="s">
        <v>69</v>
      </c>
      <c r="B1" s="104" t="s">
        <v>70</v>
      </c>
      <c r="C1" s="105" t="s">
        <v>71</v>
      </c>
      <c r="D1" s="106" t="s">
        <v>72</v>
      </c>
      <c r="E1" s="107" t="s">
        <v>73</v>
      </c>
      <c r="F1" s="108" t="s">
        <v>4</v>
      </c>
    </row>
    <row r="2" spans="1:7" ht="17.25" customHeight="1">
      <c r="A2" s="69" t="s">
        <v>25</v>
      </c>
      <c r="B2" s="70"/>
      <c r="C2" s="71"/>
      <c r="D2" s="72"/>
      <c r="E2" s="73"/>
      <c r="F2" s="74"/>
      <c r="G2" s="2"/>
    </row>
    <row r="3" spans="1:8" s="4" customFormat="1" ht="15.75">
      <c r="A3" s="75">
        <v>1</v>
      </c>
      <c r="B3" s="76" t="s">
        <v>5</v>
      </c>
      <c r="C3" s="34"/>
      <c r="D3" s="46"/>
      <c r="E3" s="22"/>
      <c r="F3" s="52"/>
      <c r="G3" s="3"/>
      <c r="H3" s="5"/>
    </row>
    <row r="4" spans="1:8" s="4" customFormat="1" ht="15.75">
      <c r="A4" s="36">
        <f>A3+0.01</f>
        <v>1.01</v>
      </c>
      <c r="B4" s="51" t="s">
        <v>97</v>
      </c>
      <c r="C4" s="34"/>
      <c r="D4" s="46"/>
      <c r="E4" s="22"/>
      <c r="F4" s="52"/>
      <c r="G4" s="3"/>
      <c r="H4" s="5"/>
    </row>
    <row r="5" spans="1:8" s="4" customFormat="1" ht="15.75">
      <c r="A5" s="75">
        <v>2</v>
      </c>
      <c r="B5" s="39" t="s">
        <v>6</v>
      </c>
      <c r="C5" s="34"/>
      <c r="D5" s="45"/>
      <c r="E5" s="22"/>
      <c r="F5" s="24"/>
      <c r="G5" s="3"/>
      <c r="H5" s="5"/>
    </row>
    <row r="6" spans="1:8" s="4" customFormat="1" ht="15.75">
      <c r="A6" s="35">
        <f>A5+0.01</f>
        <v>2.01</v>
      </c>
      <c r="B6" s="40" t="s">
        <v>7</v>
      </c>
      <c r="C6" s="34" t="s">
        <v>8</v>
      </c>
      <c r="D6" s="46">
        <f>(3*6+4*1)*0.1</f>
        <v>2.2</v>
      </c>
      <c r="E6" s="22">
        <v>0</v>
      </c>
      <c r="F6" s="24">
        <f aca="true" t="shared" si="0" ref="F6:F44">D6*E6</f>
        <v>0</v>
      </c>
      <c r="G6" s="3"/>
      <c r="H6" s="5"/>
    </row>
    <row r="7" spans="1:8" s="4" customFormat="1" ht="30" customHeight="1">
      <c r="A7" s="35">
        <f>A6+0.01</f>
        <v>2.0199999999999996</v>
      </c>
      <c r="B7" s="113" t="s">
        <v>98</v>
      </c>
      <c r="C7" s="34" t="s">
        <v>8</v>
      </c>
      <c r="D7" s="46">
        <f>(3*6+4*1)*0.43</f>
        <v>9.459999999999999</v>
      </c>
      <c r="E7" s="22">
        <v>0</v>
      </c>
      <c r="F7" s="24">
        <f t="shared" si="0"/>
        <v>0</v>
      </c>
      <c r="G7" s="3"/>
      <c r="H7" s="5"/>
    </row>
    <row r="8" spans="1:8" s="4" customFormat="1" ht="15.75">
      <c r="A8" s="35">
        <f>A7+0.01</f>
        <v>2.0299999999999994</v>
      </c>
      <c r="B8" s="41" t="s">
        <v>9</v>
      </c>
      <c r="C8" s="34" t="s">
        <v>10</v>
      </c>
      <c r="D8" s="46">
        <f>D6+D7</f>
        <v>11.66</v>
      </c>
      <c r="E8" s="22">
        <v>0</v>
      </c>
      <c r="F8" s="24">
        <f t="shared" si="0"/>
        <v>0</v>
      </c>
      <c r="G8" s="3"/>
      <c r="H8" s="5"/>
    </row>
    <row r="9" spans="1:8" s="4" customFormat="1" ht="15.75">
      <c r="A9" s="35">
        <f>A8+0.01</f>
        <v>2.039999999999999</v>
      </c>
      <c r="B9" s="42" t="s">
        <v>11</v>
      </c>
      <c r="C9" s="34" t="s">
        <v>12</v>
      </c>
      <c r="D9" s="46">
        <f>3*6+4*1</f>
        <v>22</v>
      </c>
      <c r="E9" s="22">
        <v>0</v>
      </c>
      <c r="F9" s="24">
        <f t="shared" si="0"/>
        <v>0</v>
      </c>
      <c r="G9" s="3"/>
      <c r="H9" s="5"/>
    </row>
    <row r="10" spans="1:8" s="17" customFormat="1" ht="15.75">
      <c r="A10" s="75">
        <v>3</v>
      </c>
      <c r="B10" s="39" t="s">
        <v>26</v>
      </c>
      <c r="C10" s="34"/>
      <c r="D10" s="46"/>
      <c r="E10" s="22"/>
      <c r="F10" s="24"/>
      <c r="G10" s="13"/>
      <c r="H10" s="19"/>
    </row>
    <row r="11" spans="1:8" s="4" customFormat="1" ht="30.75" customHeight="1">
      <c r="A11" s="35">
        <f>3+0.01</f>
        <v>3.01</v>
      </c>
      <c r="B11" s="114" t="s">
        <v>112</v>
      </c>
      <c r="C11" s="34" t="s">
        <v>10</v>
      </c>
      <c r="D11" s="46">
        <v>60.7</v>
      </c>
      <c r="E11" s="22">
        <v>0</v>
      </c>
      <c r="F11" s="24">
        <f t="shared" si="0"/>
        <v>0</v>
      </c>
      <c r="G11" s="3"/>
      <c r="H11" s="5"/>
    </row>
    <row r="12" spans="1:8" s="4" customFormat="1" ht="15.75">
      <c r="A12" s="35">
        <f aca="true" t="shared" si="1" ref="A12:A20">A11+0.01</f>
        <v>3.0199999999999996</v>
      </c>
      <c r="B12" s="43" t="s">
        <v>13</v>
      </c>
      <c r="C12" s="34" t="s">
        <v>10</v>
      </c>
      <c r="D12" s="46">
        <v>33.6</v>
      </c>
      <c r="E12" s="22">
        <v>0</v>
      </c>
      <c r="F12" s="24">
        <f t="shared" si="0"/>
        <v>0</v>
      </c>
      <c r="G12" s="3"/>
      <c r="H12" s="5"/>
    </row>
    <row r="13" spans="1:8" s="4" customFormat="1" ht="15.75">
      <c r="A13" s="35">
        <f t="shared" si="1"/>
        <v>3.0299999999999994</v>
      </c>
      <c r="B13" s="42" t="s">
        <v>11</v>
      </c>
      <c r="C13" s="34" t="s">
        <v>12</v>
      </c>
      <c r="D13" s="54">
        <v>48</v>
      </c>
      <c r="E13" s="22">
        <v>0</v>
      </c>
      <c r="F13" s="24">
        <f t="shared" si="0"/>
        <v>0</v>
      </c>
      <c r="G13" s="3"/>
      <c r="H13" s="5"/>
    </row>
    <row r="14" spans="1:8" s="4" customFormat="1" ht="15.75">
      <c r="A14" s="35">
        <f t="shared" si="1"/>
        <v>3.039999999999999</v>
      </c>
      <c r="B14" s="44" t="s">
        <v>14</v>
      </c>
      <c r="C14" s="34" t="s">
        <v>10</v>
      </c>
      <c r="D14" s="54">
        <f>D12*0.3</f>
        <v>10.08</v>
      </c>
      <c r="E14" s="22">
        <v>0</v>
      </c>
      <c r="F14" s="24">
        <f t="shared" si="0"/>
        <v>0</v>
      </c>
      <c r="G14" s="3"/>
      <c r="H14" s="5"/>
    </row>
    <row r="15" spans="1:8" s="4" customFormat="1" ht="15.75">
      <c r="A15" s="35">
        <f t="shared" si="1"/>
        <v>3.049999999999999</v>
      </c>
      <c r="B15" s="44" t="s">
        <v>15</v>
      </c>
      <c r="C15" s="34" t="s">
        <v>10</v>
      </c>
      <c r="D15" s="54">
        <f>D12*0.7</f>
        <v>23.52</v>
      </c>
      <c r="E15" s="22">
        <v>0</v>
      </c>
      <c r="F15" s="24">
        <f t="shared" si="0"/>
        <v>0</v>
      </c>
      <c r="G15" s="3"/>
      <c r="H15" s="5"/>
    </row>
    <row r="16" spans="1:8" s="4" customFormat="1" ht="15.75">
      <c r="A16" s="35">
        <f t="shared" si="1"/>
        <v>3.0599999999999987</v>
      </c>
      <c r="B16" s="44" t="s">
        <v>113</v>
      </c>
      <c r="C16" s="34" t="s">
        <v>10</v>
      </c>
      <c r="D16" s="54">
        <v>37.2</v>
      </c>
      <c r="E16" s="22">
        <v>0</v>
      </c>
      <c r="F16" s="24">
        <f>D16*E16</f>
        <v>0</v>
      </c>
      <c r="G16" s="3"/>
      <c r="H16" s="5"/>
    </row>
    <row r="17" spans="1:8" s="4" customFormat="1" ht="15.75">
      <c r="A17" s="35">
        <f t="shared" si="1"/>
        <v>3.0699999999999985</v>
      </c>
      <c r="B17" s="44" t="s">
        <v>16</v>
      </c>
      <c r="C17" s="34" t="s">
        <v>2</v>
      </c>
      <c r="D17" s="54">
        <v>120</v>
      </c>
      <c r="E17" s="22">
        <v>0</v>
      </c>
      <c r="F17" s="24">
        <f t="shared" si="0"/>
        <v>0</v>
      </c>
      <c r="G17" s="3"/>
      <c r="H17" s="5"/>
    </row>
    <row r="18" spans="1:8" s="4" customFormat="1" ht="15.75">
      <c r="A18" s="35">
        <f t="shared" si="1"/>
        <v>3.0799999999999983</v>
      </c>
      <c r="B18" s="44" t="s">
        <v>17</v>
      </c>
      <c r="C18" s="34" t="s">
        <v>12</v>
      </c>
      <c r="D18" s="54">
        <v>50</v>
      </c>
      <c r="E18" s="22">
        <v>0</v>
      </c>
      <c r="F18" s="24">
        <f t="shared" si="0"/>
        <v>0</v>
      </c>
      <c r="G18" s="3"/>
      <c r="H18" s="5"/>
    </row>
    <row r="19" spans="1:8" s="4" customFormat="1" ht="15.75">
      <c r="A19" s="35">
        <f t="shared" si="1"/>
        <v>3.089999999999998</v>
      </c>
      <c r="B19" s="44" t="s">
        <v>83</v>
      </c>
      <c r="C19" s="34" t="s">
        <v>1</v>
      </c>
      <c r="D19" s="54">
        <v>1</v>
      </c>
      <c r="E19" s="22">
        <v>0</v>
      </c>
      <c r="F19" s="24">
        <f>D19*E19</f>
        <v>0</v>
      </c>
      <c r="G19" s="3"/>
      <c r="H19" s="5"/>
    </row>
    <row r="20" spans="1:8" s="4" customFormat="1" ht="51">
      <c r="A20" s="35">
        <f t="shared" si="1"/>
        <v>3.099999999999998</v>
      </c>
      <c r="B20" s="44" t="s">
        <v>92</v>
      </c>
      <c r="C20" s="34" t="s">
        <v>1</v>
      </c>
      <c r="D20" s="54">
        <v>1</v>
      </c>
      <c r="E20" s="22">
        <v>0</v>
      </c>
      <c r="F20" s="24">
        <f>D20*E20</f>
        <v>0</v>
      </c>
      <c r="G20" s="3"/>
      <c r="H20" s="5"/>
    </row>
    <row r="21" spans="1:8" s="4" customFormat="1" ht="15.75">
      <c r="A21" s="75">
        <v>4</v>
      </c>
      <c r="B21" s="39" t="s">
        <v>18</v>
      </c>
      <c r="C21" s="32"/>
      <c r="D21" s="45"/>
      <c r="E21" s="22"/>
      <c r="F21" s="24"/>
      <c r="G21" s="3"/>
      <c r="H21" s="5"/>
    </row>
    <row r="22" spans="1:8" s="4" customFormat="1" ht="15.75">
      <c r="A22" s="35">
        <f>A21+0.01</f>
        <v>4.01</v>
      </c>
      <c r="B22" s="42" t="s">
        <v>100</v>
      </c>
      <c r="C22" s="34" t="s">
        <v>10</v>
      </c>
      <c r="D22" s="46">
        <f>(3*6+4*1)*0.1</f>
        <v>2.2</v>
      </c>
      <c r="E22" s="22">
        <v>0</v>
      </c>
      <c r="F22" s="24">
        <f t="shared" si="0"/>
        <v>0</v>
      </c>
      <c r="G22" s="3"/>
      <c r="H22" s="5"/>
    </row>
    <row r="23" spans="1:8" s="4" customFormat="1" ht="15.75">
      <c r="A23" s="36">
        <f aca="true" t="shared" si="2" ref="A23:A31">A22+0.01</f>
        <v>4.02</v>
      </c>
      <c r="B23" s="42" t="s">
        <v>101</v>
      </c>
      <c r="C23" s="34" t="s">
        <v>12</v>
      </c>
      <c r="D23" s="46">
        <f>3*6+4*1</f>
        <v>22</v>
      </c>
      <c r="E23" s="22">
        <v>0</v>
      </c>
      <c r="F23" s="24">
        <f t="shared" si="0"/>
        <v>0</v>
      </c>
      <c r="G23" s="3"/>
      <c r="H23" s="5"/>
    </row>
    <row r="24" spans="1:8" s="4" customFormat="1" ht="15.75">
      <c r="A24" s="36">
        <f t="shared" si="2"/>
        <v>4.029999999999999</v>
      </c>
      <c r="B24" s="42" t="s">
        <v>102</v>
      </c>
      <c r="C24" s="34" t="s">
        <v>10</v>
      </c>
      <c r="D24" s="46">
        <f>(3*6+4*1)*0.35</f>
        <v>7.699999999999999</v>
      </c>
      <c r="E24" s="22">
        <v>0</v>
      </c>
      <c r="F24" s="24">
        <f t="shared" si="0"/>
        <v>0</v>
      </c>
      <c r="G24" s="3"/>
      <c r="H24" s="5"/>
    </row>
    <row r="25" spans="1:8" s="4" customFormat="1" ht="15.75">
      <c r="A25" s="36">
        <f t="shared" si="2"/>
        <v>4.039999999999999</v>
      </c>
      <c r="B25" s="42" t="s">
        <v>103</v>
      </c>
      <c r="C25" s="34" t="s">
        <v>12</v>
      </c>
      <c r="D25" s="46">
        <f>3*6+4*1</f>
        <v>22</v>
      </c>
      <c r="E25" s="22">
        <v>0</v>
      </c>
      <c r="F25" s="24">
        <f t="shared" si="0"/>
        <v>0</v>
      </c>
      <c r="G25" s="3"/>
      <c r="H25" s="5"/>
    </row>
    <row r="26" spans="1:8" s="4" customFormat="1" ht="15.75">
      <c r="A26" s="36">
        <f t="shared" si="2"/>
        <v>4.049999999999999</v>
      </c>
      <c r="B26" s="42" t="s">
        <v>104</v>
      </c>
      <c r="C26" s="34" t="s">
        <v>10</v>
      </c>
      <c r="D26" s="46">
        <f>(3*6+4*1)*0.05</f>
        <v>1.1</v>
      </c>
      <c r="E26" s="22">
        <v>0</v>
      </c>
      <c r="F26" s="24">
        <f t="shared" si="0"/>
        <v>0</v>
      </c>
      <c r="G26" s="3"/>
      <c r="H26" s="5"/>
    </row>
    <row r="27" spans="1:8" s="4" customFormat="1" ht="15.75">
      <c r="A27" s="36">
        <f t="shared" si="2"/>
        <v>4.059999999999999</v>
      </c>
      <c r="B27" s="42" t="s">
        <v>105</v>
      </c>
      <c r="C27" s="34" t="s">
        <v>10</v>
      </c>
      <c r="D27" s="46">
        <f>(3*6+4*1)*0.03</f>
        <v>0.6599999999999999</v>
      </c>
      <c r="E27" s="22">
        <v>0</v>
      </c>
      <c r="F27" s="24">
        <f t="shared" si="0"/>
        <v>0</v>
      </c>
      <c r="G27" s="3"/>
      <c r="H27" s="5"/>
    </row>
    <row r="28" spans="1:8" s="4" customFormat="1" ht="15.75">
      <c r="A28" s="36">
        <f t="shared" si="2"/>
        <v>4.0699999999999985</v>
      </c>
      <c r="B28" s="42" t="s">
        <v>114</v>
      </c>
      <c r="C28" s="34" t="s">
        <v>12</v>
      </c>
      <c r="D28" s="46">
        <f>3*6+4*1</f>
        <v>22</v>
      </c>
      <c r="E28" s="22">
        <v>0</v>
      </c>
      <c r="F28" s="24">
        <f t="shared" si="0"/>
        <v>0</v>
      </c>
      <c r="G28" s="3"/>
      <c r="H28" s="5"/>
    </row>
    <row r="29" spans="1:8" s="4" customFormat="1" ht="17.25" customHeight="1">
      <c r="A29" s="36">
        <f t="shared" si="2"/>
        <v>4.079999999999998</v>
      </c>
      <c r="B29" s="42" t="s">
        <v>115</v>
      </c>
      <c r="C29" s="34" t="s">
        <v>12</v>
      </c>
      <c r="D29" s="46">
        <f>D28</f>
        <v>22</v>
      </c>
      <c r="E29" s="22">
        <v>0</v>
      </c>
      <c r="F29" s="24">
        <f t="shared" si="0"/>
        <v>0</v>
      </c>
      <c r="G29" s="3"/>
      <c r="H29" s="5"/>
    </row>
    <row r="30" spans="1:8" s="4" customFormat="1" ht="25.5">
      <c r="A30" s="36">
        <f t="shared" si="2"/>
        <v>4.089999999999998</v>
      </c>
      <c r="B30" s="42" t="s">
        <v>106</v>
      </c>
      <c r="C30" s="34" t="s">
        <v>2</v>
      </c>
      <c r="D30" s="54">
        <v>26</v>
      </c>
      <c r="E30" s="22">
        <v>0</v>
      </c>
      <c r="F30" s="24">
        <f t="shared" si="0"/>
        <v>0</v>
      </c>
      <c r="G30" s="3"/>
      <c r="H30" s="5"/>
    </row>
    <row r="31" spans="1:8" s="4" customFormat="1" ht="15.75">
      <c r="A31" s="36">
        <f t="shared" si="2"/>
        <v>4.099999999999998</v>
      </c>
      <c r="B31" s="42" t="s">
        <v>107</v>
      </c>
      <c r="C31" s="34" t="s">
        <v>12</v>
      </c>
      <c r="D31" s="54">
        <v>25</v>
      </c>
      <c r="E31" s="22">
        <v>0</v>
      </c>
      <c r="F31" s="24">
        <f t="shared" si="0"/>
        <v>0</v>
      </c>
      <c r="G31" s="3"/>
      <c r="H31" s="5"/>
    </row>
    <row r="32" spans="1:8" s="17" customFormat="1" ht="15.75">
      <c r="A32" s="75">
        <v>5</v>
      </c>
      <c r="B32" s="33" t="s">
        <v>19</v>
      </c>
      <c r="C32" s="32"/>
      <c r="D32" s="45"/>
      <c r="E32" s="22"/>
      <c r="F32" s="24"/>
      <c r="G32" s="13"/>
      <c r="H32" s="19"/>
    </row>
    <row r="33" spans="1:8" s="4" customFormat="1" ht="51">
      <c r="A33" s="35">
        <f aca="true" t="shared" si="3" ref="A33:A38">A32+0.01</f>
        <v>5.01</v>
      </c>
      <c r="B33" s="42" t="s">
        <v>27</v>
      </c>
      <c r="C33" s="34" t="s">
        <v>1</v>
      </c>
      <c r="D33" s="46">
        <v>1</v>
      </c>
      <c r="E33" s="22">
        <v>0</v>
      </c>
      <c r="F33" s="24">
        <f t="shared" si="0"/>
        <v>0</v>
      </c>
      <c r="G33" s="3"/>
      <c r="H33" s="5"/>
    </row>
    <row r="34" spans="1:8" s="4" customFormat="1" ht="25.5">
      <c r="A34" s="36">
        <f t="shared" si="3"/>
        <v>5.02</v>
      </c>
      <c r="B34" s="47" t="s">
        <v>93</v>
      </c>
      <c r="C34" s="34" t="s">
        <v>1</v>
      </c>
      <c r="D34" s="46">
        <v>1</v>
      </c>
      <c r="E34" s="22">
        <v>0</v>
      </c>
      <c r="F34" s="24">
        <f t="shared" si="0"/>
        <v>0</v>
      </c>
      <c r="G34" s="3"/>
      <c r="H34" s="5"/>
    </row>
    <row r="35" spans="1:8" s="4" customFormat="1" ht="15.75">
      <c r="A35" s="36">
        <f t="shared" si="3"/>
        <v>5.029999999999999</v>
      </c>
      <c r="B35" s="47" t="s">
        <v>20</v>
      </c>
      <c r="C35" s="34" t="s">
        <v>1</v>
      </c>
      <c r="D35" s="46">
        <v>1</v>
      </c>
      <c r="E35" s="22">
        <v>0</v>
      </c>
      <c r="F35" s="24">
        <f>D35*E35</f>
        <v>0</v>
      </c>
      <c r="G35" s="3"/>
      <c r="H35" s="5"/>
    </row>
    <row r="36" spans="1:8" s="4" customFormat="1" ht="25.5">
      <c r="A36" s="36">
        <f t="shared" si="3"/>
        <v>5.039999999999999</v>
      </c>
      <c r="B36" s="48" t="s">
        <v>21</v>
      </c>
      <c r="C36" s="37" t="s">
        <v>1</v>
      </c>
      <c r="D36" s="38">
        <v>1</v>
      </c>
      <c r="E36" s="22">
        <v>0</v>
      </c>
      <c r="F36" s="24">
        <f t="shared" si="0"/>
        <v>0</v>
      </c>
      <c r="G36" s="3"/>
      <c r="H36" s="5"/>
    </row>
    <row r="37" spans="1:8" s="4" customFormat="1" ht="25.5">
      <c r="A37" s="36">
        <f t="shared" si="3"/>
        <v>5.049999999999999</v>
      </c>
      <c r="B37" s="48" t="s">
        <v>22</v>
      </c>
      <c r="C37" s="37" t="s">
        <v>1</v>
      </c>
      <c r="D37" s="38">
        <v>1</v>
      </c>
      <c r="E37" s="22">
        <v>0</v>
      </c>
      <c r="F37" s="24">
        <f t="shared" si="0"/>
        <v>0</v>
      </c>
      <c r="G37" s="3"/>
      <c r="H37" s="5"/>
    </row>
    <row r="38" spans="1:8" s="4" customFormat="1" ht="38.25">
      <c r="A38" s="36">
        <f t="shared" si="3"/>
        <v>5.059999999999999</v>
      </c>
      <c r="B38" s="112" t="s">
        <v>96</v>
      </c>
      <c r="C38" s="37" t="s">
        <v>1</v>
      </c>
      <c r="D38" s="38">
        <v>1</v>
      </c>
      <c r="E38" s="22">
        <v>0</v>
      </c>
      <c r="F38" s="24">
        <f>D38*E38</f>
        <v>0</v>
      </c>
      <c r="G38" s="3"/>
      <c r="H38" s="5"/>
    </row>
    <row r="39" spans="1:8" s="17" customFormat="1" ht="15.75">
      <c r="A39" s="77">
        <v>6</v>
      </c>
      <c r="B39" s="49" t="s">
        <v>23</v>
      </c>
      <c r="C39" s="37"/>
      <c r="D39" s="38"/>
      <c r="E39" s="22"/>
      <c r="F39" s="24"/>
      <c r="G39" s="13"/>
      <c r="H39" s="19"/>
    </row>
    <row r="40" spans="1:8" s="17" customFormat="1" ht="25.5">
      <c r="A40" s="36">
        <v>6.01</v>
      </c>
      <c r="B40" s="48" t="s">
        <v>30</v>
      </c>
      <c r="C40" s="37" t="s">
        <v>1</v>
      </c>
      <c r="D40" s="38">
        <v>1</v>
      </c>
      <c r="E40" s="22">
        <v>0</v>
      </c>
      <c r="F40" s="24">
        <f t="shared" si="0"/>
        <v>0</v>
      </c>
      <c r="G40" s="13"/>
      <c r="H40" s="19"/>
    </row>
    <row r="41" spans="1:8" s="17" customFormat="1" ht="25.5">
      <c r="A41" s="50">
        <f>A40+0.01</f>
        <v>6.02</v>
      </c>
      <c r="B41" s="41" t="s">
        <v>31</v>
      </c>
      <c r="C41" s="37" t="s">
        <v>1</v>
      </c>
      <c r="D41" s="38">
        <v>1</v>
      </c>
      <c r="E41" s="22">
        <v>0</v>
      </c>
      <c r="F41" s="24">
        <f t="shared" si="0"/>
        <v>0</v>
      </c>
      <c r="G41" s="13"/>
      <c r="H41" s="19"/>
    </row>
    <row r="42" spans="1:8" s="17" customFormat="1" ht="25.5">
      <c r="A42" s="50">
        <f>A41+0.01</f>
        <v>6.029999999999999</v>
      </c>
      <c r="B42" s="92" t="s">
        <v>32</v>
      </c>
      <c r="C42" s="37" t="s">
        <v>1</v>
      </c>
      <c r="D42" s="38">
        <v>1</v>
      </c>
      <c r="E42" s="22">
        <v>0</v>
      </c>
      <c r="F42" s="24">
        <f t="shared" si="0"/>
        <v>0</v>
      </c>
      <c r="G42" s="13"/>
      <c r="H42" s="19"/>
    </row>
    <row r="43" spans="1:8" s="17" customFormat="1" ht="15.75">
      <c r="A43" s="77">
        <v>7</v>
      </c>
      <c r="B43" s="49" t="s">
        <v>24</v>
      </c>
      <c r="C43" s="37"/>
      <c r="D43" s="38"/>
      <c r="E43" s="22">
        <v>0</v>
      </c>
      <c r="F43" s="24"/>
      <c r="G43" s="13"/>
      <c r="H43" s="19"/>
    </row>
    <row r="44" spans="1:8" s="4" customFormat="1" ht="38.25">
      <c r="A44" s="60">
        <f>A43+0.01</f>
        <v>7.01</v>
      </c>
      <c r="B44" s="61" t="s">
        <v>28</v>
      </c>
      <c r="C44" s="62" t="s">
        <v>1</v>
      </c>
      <c r="D44" s="63">
        <v>1</v>
      </c>
      <c r="E44" s="64">
        <v>0</v>
      </c>
      <c r="F44" s="65">
        <f t="shared" si="0"/>
        <v>0</v>
      </c>
      <c r="G44" s="3"/>
      <c r="H44" s="5"/>
    </row>
    <row r="45" spans="1:8" s="4" customFormat="1" ht="17.25" customHeight="1">
      <c r="A45" s="109" t="s">
        <v>33</v>
      </c>
      <c r="B45" s="66"/>
      <c r="C45" s="55"/>
      <c r="D45" s="67"/>
      <c r="E45" s="56"/>
      <c r="F45" s="57"/>
      <c r="G45" s="3"/>
      <c r="H45" s="5"/>
    </row>
    <row r="46" spans="1:12" s="17" customFormat="1" ht="15.75">
      <c r="A46" s="110">
        <v>1</v>
      </c>
      <c r="B46" s="78" t="s">
        <v>34</v>
      </c>
      <c r="C46" s="79"/>
      <c r="D46" s="79"/>
      <c r="E46" s="80"/>
      <c r="F46" s="81"/>
      <c r="G46" s="13"/>
      <c r="H46" s="82"/>
      <c r="I46" s="19"/>
      <c r="J46" s="19"/>
      <c r="K46" s="19"/>
      <c r="L46" s="19"/>
    </row>
    <row r="47" spans="1:12" s="17" customFormat="1" ht="81" customHeight="1">
      <c r="A47" s="26">
        <f>A46+0.01</f>
        <v>1.01</v>
      </c>
      <c r="B47" s="115" t="s">
        <v>99</v>
      </c>
      <c r="C47" s="21" t="s">
        <v>1</v>
      </c>
      <c r="D47" s="27">
        <v>1</v>
      </c>
      <c r="E47" s="22">
        <v>0</v>
      </c>
      <c r="F47" s="23">
        <f>D47*E47</f>
        <v>0</v>
      </c>
      <c r="G47" s="13"/>
      <c r="H47" s="14"/>
      <c r="L47" s="15"/>
    </row>
    <row r="48" spans="1:12" s="19" customFormat="1" ht="15.75">
      <c r="A48" s="90">
        <v>2</v>
      </c>
      <c r="B48" s="83" t="s">
        <v>35</v>
      </c>
      <c r="C48" s="84"/>
      <c r="D48" s="85"/>
      <c r="E48" s="86"/>
      <c r="F48" s="87"/>
      <c r="G48" s="88"/>
      <c r="H48" s="14"/>
      <c r="I48" s="14"/>
      <c r="J48" s="14"/>
      <c r="K48" s="14"/>
      <c r="L48" s="18"/>
    </row>
    <row r="49" spans="1:12" s="17" customFormat="1" ht="15.75">
      <c r="A49" s="26">
        <f aca="true" t="shared" si="4" ref="A49:A69">A48+0.01</f>
        <v>2.01</v>
      </c>
      <c r="B49" s="28" t="s">
        <v>36</v>
      </c>
      <c r="C49" s="21" t="s">
        <v>2</v>
      </c>
      <c r="D49" s="27">
        <v>35</v>
      </c>
      <c r="E49" s="22">
        <v>0</v>
      </c>
      <c r="F49" s="23">
        <f>D49*E49</f>
        <v>0</v>
      </c>
      <c r="G49" s="13"/>
      <c r="H49" s="14"/>
      <c r="I49" s="15"/>
      <c r="J49" s="15"/>
      <c r="K49" s="15"/>
      <c r="L49" s="16"/>
    </row>
    <row r="50" spans="1:12" s="17" customFormat="1" ht="15.75">
      <c r="A50" s="26">
        <f t="shared" si="4"/>
        <v>2.0199999999999996</v>
      </c>
      <c r="B50" s="28" t="s">
        <v>37</v>
      </c>
      <c r="C50" s="21" t="s">
        <v>0</v>
      </c>
      <c r="D50" s="27">
        <v>4</v>
      </c>
      <c r="E50" s="29">
        <v>0</v>
      </c>
      <c r="F50" s="30">
        <f>D50*E50</f>
        <v>0</v>
      </c>
      <c r="G50" s="13"/>
      <c r="H50" s="14"/>
      <c r="I50" s="15"/>
      <c r="J50" s="15"/>
      <c r="K50" s="15"/>
      <c r="L50" s="16"/>
    </row>
    <row r="51" spans="1:23" s="17" customFormat="1" ht="15.75">
      <c r="A51" s="26">
        <f t="shared" si="4"/>
        <v>2.0299999999999994</v>
      </c>
      <c r="B51" s="28" t="s">
        <v>38</v>
      </c>
      <c r="C51" s="21" t="s">
        <v>1</v>
      </c>
      <c r="D51" s="27">
        <v>1</v>
      </c>
      <c r="E51" s="22">
        <v>0</v>
      </c>
      <c r="F51" s="23">
        <f>D51*E51</f>
        <v>0</v>
      </c>
      <c r="G51" s="13"/>
      <c r="H51" s="14"/>
      <c r="I51" s="15"/>
      <c r="J51" s="15"/>
      <c r="K51" s="15"/>
      <c r="L51" s="16"/>
      <c r="W51" s="15"/>
    </row>
    <row r="52" spans="1:23" s="17" customFormat="1" ht="15.75">
      <c r="A52" s="26">
        <f t="shared" si="4"/>
        <v>2.039999999999999</v>
      </c>
      <c r="B52" s="28" t="s">
        <v>39</v>
      </c>
      <c r="C52" s="21" t="s">
        <v>1</v>
      </c>
      <c r="D52" s="27">
        <v>1</v>
      </c>
      <c r="E52" s="29">
        <v>0</v>
      </c>
      <c r="F52" s="30">
        <f>D52*E52</f>
        <v>0</v>
      </c>
      <c r="G52" s="13"/>
      <c r="H52" s="14"/>
      <c r="I52" s="15"/>
      <c r="J52" s="15"/>
      <c r="K52" s="15"/>
      <c r="L52" s="16"/>
      <c r="W52" s="15"/>
    </row>
    <row r="53" spans="1:23" s="17" customFormat="1" ht="15.75">
      <c r="A53" s="122">
        <v>3</v>
      </c>
      <c r="B53" s="123" t="s">
        <v>41</v>
      </c>
      <c r="C53" s="124"/>
      <c r="D53" s="124"/>
      <c r="E53" s="125"/>
      <c r="F53" s="126"/>
      <c r="G53" s="3"/>
      <c r="H53" s="14"/>
      <c r="I53" s="15"/>
      <c r="J53" s="15"/>
      <c r="K53" s="15"/>
      <c r="L53" s="16"/>
      <c r="W53" s="15"/>
    </row>
    <row r="54" spans="1:12" s="4" customFormat="1" ht="15.75">
      <c r="A54" s="116">
        <f t="shared" si="4"/>
        <v>3.01</v>
      </c>
      <c r="B54" s="117" t="s">
        <v>90</v>
      </c>
      <c r="C54" s="118" t="s">
        <v>2</v>
      </c>
      <c r="D54" s="119">
        <v>24</v>
      </c>
      <c r="E54" s="120">
        <v>0</v>
      </c>
      <c r="F54" s="121">
        <f>D54*E54</f>
        <v>0</v>
      </c>
      <c r="G54" s="3"/>
      <c r="H54" s="6"/>
      <c r="I54" s="7"/>
      <c r="J54" s="7"/>
      <c r="K54" s="7"/>
      <c r="L54" s="8"/>
    </row>
    <row r="55" spans="1:12" s="4" customFormat="1" ht="15.75">
      <c r="A55" s="116">
        <f t="shared" si="4"/>
        <v>3.0199999999999996</v>
      </c>
      <c r="B55" s="117" t="s">
        <v>108</v>
      </c>
      <c r="C55" s="118" t="s">
        <v>2</v>
      </c>
      <c r="D55" s="119">
        <v>1215</v>
      </c>
      <c r="E55" s="120">
        <v>0</v>
      </c>
      <c r="F55" s="121">
        <f aca="true" t="shared" si="5" ref="F55:F61">D55*E55</f>
        <v>0</v>
      </c>
      <c r="G55" s="3"/>
      <c r="H55" s="6"/>
      <c r="I55" s="7"/>
      <c r="J55" s="7"/>
      <c r="K55" s="7"/>
      <c r="L55" s="8"/>
    </row>
    <row r="56" spans="1:12" s="4" customFormat="1" ht="15.75">
      <c r="A56" s="116">
        <f t="shared" si="4"/>
        <v>3.0299999999999994</v>
      </c>
      <c r="B56" s="117" t="s">
        <v>89</v>
      </c>
      <c r="C56" s="118" t="s">
        <v>2</v>
      </c>
      <c r="D56" s="119">
        <v>8</v>
      </c>
      <c r="E56" s="120">
        <v>0</v>
      </c>
      <c r="F56" s="121">
        <f t="shared" si="5"/>
        <v>0</v>
      </c>
      <c r="G56" s="3"/>
      <c r="H56" s="6"/>
      <c r="I56" s="7"/>
      <c r="J56" s="7"/>
      <c r="K56" s="7"/>
      <c r="L56" s="8"/>
    </row>
    <row r="57" spans="1:12" s="4" customFormat="1" ht="15.75">
      <c r="A57" s="116">
        <f t="shared" si="4"/>
        <v>3.039999999999999</v>
      </c>
      <c r="B57" s="117" t="s">
        <v>109</v>
      </c>
      <c r="C57" s="118" t="s">
        <v>2</v>
      </c>
      <c r="D57" s="119">
        <v>465</v>
      </c>
      <c r="E57" s="120">
        <v>0</v>
      </c>
      <c r="F57" s="121">
        <f t="shared" si="5"/>
        <v>0</v>
      </c>
      <c r="G57" s="3"/>
      <c r="H57" s="6"/>
      <c r="I57" s="7"/>
      <c r="J57" s="7"/>
      <c r="K57" s="7"/>
      <c r="L57" s="8"/>
    </row>
    <row r="58" spans="1:12" s="17" customFormat="1" ht="15.75">
      <c r="A58" s="116">
        <f t="shared" si="4"/>
        <v>3.049999999999999</v>
      </c>
      <c r="B58" s="117" t="s">
        <v>84</v>
      </c>
      <c r="C58" s="118" t="s">
        <v>2</v>
      </c>
      <c r="D58" s="119">
        <v>11</v>
      </c>
      <c r="E58" s="120">
        <v>0</v>
      </c>
      <c r="F58" s="121">
        <f t="shared" si="5"/>
        <v>0</v>
      </c>
      <c r="G58" s="13"/>
      <c r="H58" s="14"/>
      <c r="I58" s="15"/>
      <c r="J58" s="15"/>
      <c r="K58" s="15"/>
      <c r="L58" s="16"/>
    </row>
    <row r="59" spans="1:12" s="17" customFormat="1" ht="15.75">
      <c r="A59" s="116">
        <f t="shared" si="4"/>
        <v>3.0599999999999987</v>
      </c>
      <c r="B59" s="117" t="s">
        <v>110</v>
      </c>
      <c r="C59" s="118" t="s">
        <v>2</v>
      </c>
      <c r="D59" s="119">
        <v>135</v>
      </c>
      <c r="E59" s="120">
        <v>0</v>
      </c>
      <c r="F59" s="121">
        <f t="shared" si="5"/>
        <v>0</v>
      </c>
      <c r="G59" s="13"/>
      <c r="H59" s="14"/>
      <c r="I59" s="15"/>
      <c r="J59" s="15"/>
      <c r="K59" s="15"/>
      <c r="L59" s="16"/>
    </row>
    <row r="60" spans="1:12" s="17" customFormat="1" ht="15.75">
      <c r="A60" s="116">
        <f t="shared" si="4"/>
        <v>3.0699999999999985</v>
      </c>
      <c r="B60" s="117" t="s">
        <v>85</v>
      </c>
      <c r="C60" s="118" t="s">
        <v>2</v>
      </c>
      <c r="D60" s="119">
        <v>87</v>
      </c>
      <c r="E60" s="120">
        <v>0</v>
      </c>
      <c r="F60" s="121">
        <f t="shared" si="5"/>
        <v>0</v>
      </c>
      <c r="G60" s="13"/>
      <c r="H60" s="14"/>
      <c r="I60" s="15"/>
      <c r="J60" s="15"/>
      <c r="K60" s="15"/>
      <c r="L60" s="16"/>
    </row>
    <row r="61" spans="1:12" s="17" customFormat="1" ht="15.75">
      <c r="A61" s="116">
        <f t="shared" si="4"/>
        <v>3.0799999999999983</v>
      </c>
      <c r="B61" s="117" t="s">
        <v>111</v>
      </c>
      <c r="C61" s="118" t="s">
        <v>2</v>
      </c>
      <c r="D61" s="119">
        <v>1080</v>
      </c>
      <c r="E61" s="120">
        <v>0</v>
      </c>
      <c r="F61" s="121">
        <f t="shared" si="5"/>
        <v>0</v>
      </c>
      <c r="G61" s="13"/>
      <c r="H61" s="14"/>
      <c r="I61" s="15"/>
      <c r="J61" s="15"/>
      <c r="K61" s="15"/>
      <c r="L61" s="16"/>
    </row>
    <row r="62" spans="1:12" s="17" customFormat="1" ht="15.75">
      <c r="A62" s="26">
        <f t="shared" si="4"/>
        <v>3.089999999999998</v>
      </c>
      <c r="B62" s="28" t="s">
        <v>86</v>
      </c>
      <c r="C62" s="31" t="s">
        <v>2</v>
      </c>
      <c r="D62" s="21">
        <v>5</v>
      </c>
      <c r="E62" s="29">
        <v>0</v>
      </c>
      <c r="F62" s="30">
        <f>D62*E62</f>
        <v>0</v>
      </c>
      <c r="G62" s="13"/>
      <c r="H62" s="14"/>
      <c r="I62" s="15"/>
      <c r="J62" s="15"/>
      <c r="K62" s="15"/>
      <c r="L62" s="16"/>
    </row>
    <row r="63" spans="1:12" s="17" customFormat="1" ht="15.75">
      <c r="A63" s="26">
        <f t="shared" si="4"/>
        <v>3.099999999999998</v>
      </c>
      <c r="B63" s="28" t="s">
        <v>87</v>
      </c>
      <c r="C63" s="31" t="s">
        <v>2</v>
      </c>
      <c r="D63" s="21">
        <v>10</v>
      </c>
      <c r="E63" s="29">
        <v>0</v>
      </c>
      <c r="F63" s="30">
        <f>D63*E63</f>
        <v>0</v>
      </c>
      <c r="G63" s="13"/>
      <c r="H63" s="14"/>
      <c r="I63" s="15"/>
      <c r="J63" s="15"/>
      <c r="K63" s="15"/>
      <c r="L63" s="16"/>
    </row>
    <row r="64" spans="1:12" s="17" customFormat="1" ht="15.75">
      <c r="A64" s="26">
        <f t="shared" si="4"/>
        <v>3.1099999999999977</v>
      </c>
      <c r="B64" s="28" t="s">
        <v>88</v>
      </c>
      <c r="C64" s="31" t="s">
        <v>1</v>
      </c>
      <c r="D64" s="21">
        <v>1</v>
      </c>
      <c r="E64" s="29">
        <v>0</v>
      </c>
      <c r="F64" s="30">
        <f>D64*E64</f>
        <v>0</v>
      </c>
      <c r="G64" s="3"/>
      <c r="H64" s="14"/>
      <c r="I64" s="15"/>
      <c r="J64" s="15"/>
      <c r="K64" s="15"/>
      <c r="L64" s="16"/>
    </row>
    <row r="65" spans="1:12" s="17" customFormat="1" ht="15.75">
      <c r="A65" s="26">
        <f t="shared" si="4"/>
        <v>3.1199999999999974</v>
      </c>
      <c r="B65" s="28" t="s">
        <v>44</v>
      </c>
      <c r="C65" s="31" t="s">
        <v>2</v>
      </c>
      <c r="D65" s="21">
        <f>14*130</f>
        <v>1820</v>
      </c>
      <c r="E65" s="29">
        <v>0</v>
      </c>
      <c r="F65" s="30">
        <f aca="true" t="shared" si="6" ref="F65:F73">D65*E65</f>
        <v>0</v>
      </c>
      <c r="G65" s="13"/>
      <c r="H65" s="14"/>
      <c r="I65" s="15"/>
      <c r="J65" s="15"/>
      <c r="K65" s="15"/>
      <c r="L65" s="16"/>
    </row>
    <row r="66" spans="1:12" s="17" customFormat="1" ht="15.75">
      <c r="A66" s="26">
        <f t="shared" si="4"/>
        <v>3.1299999999999972</v>
      </c>
      <c r="B66" s="28" t="s">
        <v>45</v>
      </c>
      <c r="C66" s="31" t="s">
        <v>1</v>
      </c>
      <c r="D66" s="21">
        <v>1</v>
      </c>
      <c r="E66" s="89">
        <v>0</v>
      </c>
      <c r="F66" s="30">
        <f t="shared" si="6"/>
        <v>0</v>
      </c>
      <c r="G66" s="13"/>
      <c r="H66" s="14"/>
      <c r="I66" s="15"/>
      <c r="J66" s="15"/>
      <c r="K66" s="15"/>
      <c r="L66" s="16"/>
    </row>
    <row r="67" spans="1:12" s="17" customFormat="1" ht="15.75">
      <c r="A67" s="26">
        <f t="shared" si="4"/>
        <v>3.139999999999997</v>
      </c>
      <c r="B67" s="28" t="s">
        <v>94</v>
      </c>
      <c r="C67" s="31" t="s">
        <v>1</v>
      </c>
      <c r="D67" s="21">
        <v>1</v>
      </c>
      <c r="E67" s="29">
        <v>0</v>
      </c>
      <c r="F67" s="30">
        <f>D67*E67</f>
        <v>0</v>
      </c>
      <c r="G67" s="13"/>
      <c r="H67" s="14"/>
      <c r="I67" s="15"/>
      <c r="J67" s="15"/>
      <c r="K67" s="15"/>
      <c r="L67" s="16"/>
    </row>
    <row r="68" spans="1:12" s="17" customFormat="1" ht="15.75">
      <c r="A68" s="26">
        <f t="shared" si="4"/>
        <v>3.149999999999997</v>
      </c>
      <c r="B68" s="28" t="s">
        <v>46</v>
      </c>
      <c r="C68" s="31" t="s">
        <v>1</v>
      </c>
      <c r="D68" s="21">
        <v>1</v>
      </c>
      <c r="E68" s="89">
        <v>0</v>
      </c>
      <c r="F68" s="30">
        <f t="shared" si="6"/>
        <v>0</v>
      </c>
      <c r="G68" s="13"/>
      <c r="H68" s="14"/>
      <c r="I68" s="15"/>
      <c r="J68" s="15"/>
      <c r="K68" s="15"/>
      <c r="L68" s="16"/>
    </row>
    <row r="69" spans="1:12" s="17" customFormat="1" ht="15.75">
      <c r="A69" s="26">
        <f t="shared" si="4"/>
        <v>3.1599999999999966</v>
      </c>
      <c r="B69" s="91" t="s">
        <v>43</v>
      </c>
      <c r="C69" s="31" t="s">
        <v>1</v>
      </c>
      <c r="D69" s="21">
        <v>1</v>
      </c>
      <c r="E69" s="89">
        <v>0</v>
      </c>
      <c r="F69" s="30">
        <f t="shared" si="6"/>
        <v>0</v>
      </c>
      <c r="G69" s="13"/>
      <c r="H69" s="14"/>
      <c r="I69" s="15"/>
      <c r="J69" s="15"/>
      <c r="K69" s="15"/>
      <c r="L69" s="16"/>
    </row>
    <row r="70" spans="1:12" s="17" customFormat="1" ht="15.75">
      <c r="A70" s="90">
        <v>4</v>
      </c>
      <c r="B70" s="94" t="s">
        <v>48</v>
      </c>
      <c r="C70" s="31"/>
      <c r="D70" s="21"/>
      <c r="E70" s="89"/>
      <c r="F70" s="30"/>
      <c r="G70" s="13"/>
      <c r="H70" s="14"/>
      <c r="I70" s="15"/>
      <c r="J70" s="15"/>
      <c r="K70" s="15"/>
      <c r="L70" s="16"/>
    </row>
    <row r="71" spans="1:12" s="17" customFormat="1" ht="15.75">
      <c r="A71" s="20">
        <f>A70+0.01</f>
        <v>4.01</v>
      </c>
      <c r="B71" s="93" t="s">
        <v>49</v>
      </c>
      <c r="C71" s="31" t="s">
        <v>1</v>
      </c>
      <c r="D71" s="21">
        <v>1</v>
      </c>
      <c r="E71" s="89">
        <v>0</v>
      </c>
      <c r="F71" s="30">
        <f t="shared" si="6"/>
        <v>0</v>
      </c>
      <c r="G71" s="13"/>
      <c r="H71" s="14"/>
      <c r="I71" s="15"/>
      <c r="J71" s="15"/>
      <c r="K71" s="15"/>
      <c r="L71" s="16"/>
    </row>
    <row r="72" spans="1:12" s="17" customFormat="1" ht="15.75">
      <c r="A72" s="20">
        <f>A71+0.01</f>
        <v>4.02</v>
      </c>
      <c r="B72" s="93" t="s">
        <v>50</v>
      </c>
      <c r="C72" s="31" t="s">
        <v>1</v>
      </c>
      <c r="D72" s="21">
        <v>1</v>
      </c>
      <c r="E72" s="89">
        <v>0</v>
      </c>
      <c r="F72" s="30">
        <f t="shared" si="6"/>
        <v>0</v>
      </c>
      <c r="G72" s="13"/>
      <c r="H72" s="14"/>
      <c r="I72" s="15"/>
      <c r="J72" s="15"/>
      <c r="K72" s="15"/>
      <c r="L72" s="16"/>
    </row>
    <row r="73" spans="1:12" s="17" customFormat="1" ht="45" customHeight="1">
      <c r="A73" s="20">
        <v>4.03</v>
      </c>
      <c r="B73" s="93" t="s">
        <v>52</v>
      </c>
      <c r="C73" s="21" t="s">
        <v>51</v>
      </c>
      <c r="D73" s="21">
        <v>1600</v>
      </c>
      <c r="E73" s="89">
        <v>0</v>
      </c>
      <c r="F73" s="30">
        <f t="shared" si="6"/>
        <v>0</v>
      </c>
      <c r="G73" s="13"/>
      <c r="H73" s="14"/>
      <c r="I73" s="15"/>
      <c r="J73" s="15"/>
      <c r="K73" s="15"/>
      <c r="L73" s="16"/>
    </row>
    <row r="74" spans="1:12" s="4" customFormat="1" ht="15.75">
      <c r="A74" s="90">
        <v>5</v>
      </c>
      <c r="B74" s="49" t="s">
        <v>19</v>
      </c>
      <c r="C74" s="59"/>
      <c r="D74" s="53"/>
      <c r="E74" s="68"/>
      <c r="F74" s="58"/>
      <c r="G74" s="3"/>
      <c r="H74" s="6"/>
      <c r="I74" s="7"/>
      <c r="J74" s="7"/>
      <c r="K74" s="7"/>
      <c r="L74" s="8"/>
    </row>
    <row r="75" spans="1:12" s="17" customFormat="1" ht="38.25">
      <c r="A75" s="20">
        <f>A74+0.01</f>
        <v>5.01</v>
      </c>
      <c r="B75" s="28" t="s">
        <v>47</v>
      </c>
      <c r="C75" s="21" t="s">
        <v>1</v>
      </c>
      <c r="D75" s="21">
        <v>1</v>
      </c>
      <c r="E75" s="89">
        <v>0</v>
      </c>
      <c r="F75" s="30">
        <f aca="true" t="shared" si="7" ref="F75:F99">D75*E75</f>
        <v>0</v>
      </c>
      <c r="G75" s="13"/>
      <c r="H75" s="14"/>
      <c r="I75" s="15"/>
      <c r="J75" s="15"/>
      <c r="K75" s="15"/>
      <c r="L75" s="16"/>
    </row>
    <row r="76" spans="1:12" s="17" customFormat="1" ht="38.25">
      <c r="A76" s="20">
        <f aca="true" t="shared" si="8" ref="A76:A83">A75+0.01</f>
        <v>5.02</v>
      </c>
      <c r="B76" s="28" t="s">
        <v>54</v>
      </c>
      <c r="C76" s="21" t="s">
        <v>1</v>
      </c>
      <c r="D76" s="21">
        <v>1</v>
      </c>
      <c r="E76" s="89">
        <v>0</v>
      </c>
      <c r="F76" s="30">
        <f t="shared" si="7"/>
        <v>0</v>
      </c>
      <c r="G76" s="13"/>
      <c r="H76" s="14"/>
      <c r="I76" s="15"/>
      <c r="J76" s="15"/>
      <c r="K76" s="15"/>
      <c r="L76" s="16"/>
    </row>
    <row r="77" spans="1:12" s="4" customFormat="1" ht="15.75">
      <c r="A77" s="20">
        <f t="shared" si="8"/>
        <v>5.029999999999999</v>
      </c>
      <c r="B77" s="28" t="s">
        <v>40</v>
      </c>
      <c r="C77" s="31" t="s">
        <v>1</v>
      </c>
      <c r="D77" s="21">
        <v>1</v>
      </c>
      <c r="E77" s="89">
        <v>0</v>
      </c>
      <c r="F77" s="30">
        <f t="shared" si="7"/>
        <v>0</v>
      </c>
      <c r="G77" s="3"/>
      <c r="H77" s="6"/>
      <c r="I77" s="7"/>
      <c r="J77" s="7"/>
      <c r="K77" s="7"/>
      <c r="L77" s="8"/>
    </row>
    <row r="78" spans="1:12" s="4" customFormat="1" ht="15.75">
      <c r="A78" s="20">
        <f t="shared" si="8"/>
        <v>5.039999999999999</v>
      </c>
      <c r="B78" s="28" t="s">
        <v>42</v>
      </c>
      <c r="C78" s="31" t="s">
        <v>1</v>
      </c>
      <c r="D78" s="21">
        <v>1</v>
      </c>
      <c r="E78" s="89">
        <v>0</v>
      </c>
      <c r="F78" s="30">
        <f t="shared" si="7"/>
        <v>0</v>
      </c>
      <c r="G78" s="3"/>
      <c r="H78" s="6"/>
      <c r="I78" s="7"/>
      <c r="J78" s="7"/>
      <c r="K78" s="7"/>
      <c r="L78" s="8"/>
    </row>
    <row r="79" spans="1:12" s="4" customFormat="1" ht="15.75">
      <c r="A79" s="20">
        <f t="shared" si="8"/>
        <v>5.049999999999999</v>
      </c>
      <c r="B79" s="28" t="s">
        <v>95</v>
      </c>
      <c r="C79" s="31" t="s">
        <v>1</v>
      </c>
      <c r="D79" s="21">
        <v>1</v>
      </c>
      <c r="E79" s="89">
        <v>0</v>
      </c>
      <c r="F79" s="30">
        <f>D79*E79</f>
        <v>0</v>
      </c>
      <c r="G79" s="3"/>
      <c r="H79" s="6"/>
      <c r="I79" s="7"/>
      <c r="J79" s="7"/>
      <c r="K79" s="7"/>
      <c r="L79" s="8"/>
    </row>
    <row r="80" spans="1:12" s="4" customFormat="1" ht="15.75">
      <c r="A80" s="20">
        <f t="shared" si="8"/>
        <v>5.059999999999999</v>
      </c>
      <c r="B80" s="28" t="s">
        <v>53</v>
      </c>
      <c r="C80" s="31" t="s">
        <v>1</v>
      </c>
      <c r="D80" s="21">
        <v>1</v>
      </c>
      <c r="E80" s="89">
        <v>0</v>
      </c>
      <c r="F80" s="30">
        <f t="shared" si="7"/>
        <v>0</v>
      </c>
      <c r="G80" s="3"/>
      <c r="H80" s="6"/>
      <c r="I80" s="7"/>
      <c r="J80" s="7"/>
      <c r="K80" s="7"/>
      <c r="L80" s="8"/>
    </row>
    <row r="81" spans="1:12" s="4" customFormat="1" ht="15.75">
      <c r="A81" s="20">
        <f t="shared" si="8"/>
        <v>5.0699999999999985</v>
      </c>
      <c r="B81" s="28" t="s">
        <v>55</v>
      </c>
      <c r="C81" s="31" t="s">
        <v>1</v>
      </c>
      <c r="D81" s="21">
        <v>1</v>
      </c>
      <c r="E81" s="89">
        <v>0</v>
      </c>
      <c r="F81" s="30">
        <f t="shared" si="7"/>
        <v>0</v>
      </c>
      <c r="G81" s="3"/>
      <c r="H81" s="6"/>
      <c r="I81" s="7"/>
      <c r="J81" s="7"/>
      <c r="K81" s="7"/>
      <c r="L81" s="8"/>
    </row>
    <row r="82" spans="1:12" s="4" customFormat="1" ht="38.25">
      <c r="A82" s="20">
        <f t="shared" si="8"/>
        <v>5.079999999999998</v>
      </c>
      <c r="B82" s="28" t="s">
        <v>68</v>
      </c>
      <c r="C82" s="31" t="s">
        <v>1</v>
      </c>
      <c r="D82" s="21">
        <v>1</v>
      </c>
      <c r="E82" s="89">
        <v>0</v>
      </c>
      <c r="F82" s="30">
        <f t="shared" si="7"/>
        <v>0</v>
      </c>
      <c r="G82" s="3"/>
      <c r="H82" s="6"/>
      <c r="I82" s="7"/>
      <c r="J82" s="7"/>
      <c r="K82" s="7"/>
      <c r="L82" s="8"/>
    </row>
    <row r="83" spans="1:12" s="4" customFormat="1" ht="15.75">
      <c r="A83" s="20">
        <f t="shared" si="8"/>
        <v>5.089999999999998</v>
      </c>
      <c r="B83" s="28" t="s">
        <v>56</v>
      </c>
      <c r="C83" s="31" t="s">
        <v>1</v>
      </c>
      <c r="D83" s="21">
        <v>1</v>
      </c>
      <c r="E83" s="89">
        <v>0</v>
      </c>
      <c r="F83" s="30">
        <f t="shared" si="7"/>
        <v>0</v>
      </c>
      <c r="G83" s="3"/>
      <c r="H83" s="6"/>
      <c r="I83" s="7"/>
      <c r="J83" s="7"/>
      <c r="K83" s="7"/>
      <c r="L83" s="8"/>
    </row>
    <row r="84" spans="1:12" s="4" customFormat="1" ht="15.75">
      <c r="A84" s="90">
        <v>6</v>
      </c>
      <c r="B84" s="83" t="s">
        <v>57</v>
      </c>
      <c r="C84" s="31"/>
      <c r="D84" s="21"/>
      <c r="E84" s="89"/>
      <c r="F84" s="30"/>
      <c r="G84" s="3"/>
      <c r="H84" s="6"/>
      <c r="I84" s="7"/>
      <c r="J84" s="7"/>
      <c r="K84" s="7"/>
      <c r="L84" s="8"/>
    </row>
    <row r="85" spans="1:12" s="4" customFormat="1" ht="66.75" customHeight="1">
      <c r="A85" s="20">
        <f>A84+0.01</f>
        <v>6.01</v>
      </c>
      <c r="B85" s="91" t="s">
        <v>58</v>
      </c>
      <c r="C85" s="21" t="s">
        <v>1</v>
      </c>
      <c r="D85" s="21">
        <v>1</v>
      </c>
      <c r="E85" s="89">
        <v>0</v>
      </c>
      <c r="F85" s="30">
        <f t="shared" si="7"/>
        <v>0</v>
      </c>
      <c r="G85" s="3"/>
      <c r="H85" s="6"/>
      <c r="I85" s="7"/>
      <c r="J85" s="7"/>
      <c r="K85" s="7"/>
      <c r="L85" s="8"/>
    </row>
    <row r="86" spans="1:12" s="4" customFormat="1" ht="15.75">
      <c r="A86" s="90">
        <v>7</v>
      </c>
      <c r="B86" s="49" t="s">
        <v>23</v>
      </c>
      <c r="C86" s="59"/>
      <c r="D86" s="53"/>
      <c r="E86" s="68"/>
      <c r="F86" s="30"/>
      <c r="G86" s="3"/>
      <c r="H86" s="6"/>
      <c r="I86" s="7"/>
      <c r="J86" s="7"/>
      <c r="K86" s="7"/>
      <c r="L86" s="8"/>
    </row>
    <row r="87" spans="1:12" s="4" customFormat="1" ht="15.75">
      <c r="A87" s="20">
        <v>7.01</v>
      </c>
      <c r="B87" s="28" t="s">
        <v>29</v>
      </c>
      <c r="C87" s="31" t="s">
        <v>1</v>
      </c>
      <c r="D87" s="21">
        <v>1</v>
      </c>
      <c r="E87" s="89">
        <v>0</v>
      </c>
      <c r="F87" s="30">
        <f t="shared" si="7"/>
        <v>0</v>
      </c>
      <c r="G87" s="3"/>
      <c r="H87" s="6"/>
      <c r="I87" s="7"/>
      <c r="J87" s="7"/>
      <c r="K87" s="7"/>
      <c r="L87" s="8"/>
    </row>
    <row r="88" spans="1:12" s="4" customFormat="1" ht="21.75" customHeight="1">
      <c r="A88" s="20">
        <f>A87+0.01</f>
        <v>7.02</v>
      </c>
      <c r="B88" s="28" t="s">
        <v>59</v>
      </c>
      <c r="C88" s="31" t="s">
        <v>1</v>
      </c>
      <c r="D88" s="21">
        <v>1</v>
      </c>
      <c r="E88" s="89">
        <v>0</v>
      </c>
      <c r="F88" s="30">
        <f t="shared" si="7"/>
        <v>0</v>
      </c>
      <c r="G88" s="3"/>
      <c r="H88" s="6"/>
      <c r="I88" s="7"/>
      <c r="J88" s="7"/>
      <c r="K88" s="7"/>
      <c r="L88" s="8"/>
    </row>
    <row r="89" spans="1:12" s="4" customFormat="1" ht="15.75">
      <c r="A89" s="20">
        <f>A88+0.01</f>
        <v>7.029999999999999</v>
      </c>
      <c r="B89" s="28" t="s">
        <v>60</v>
      </c>
      <c r="C89" s="31" t="s">
        <v>1</v>
      </c>
      <c r="D89" s="21">
        <v>1</v>
      </c>
      <c r="E89" s="89">
        <v>0</v>
      </c>
      <c r="F89" s="30">
        <f t="shared" si="7"/>
        <v>0</v>
      </c>
      <c r="G89" s="3"/>
      <c r="H89" s="6"/>
      <c r="I89" s="7"/>
      <c r="J89" s="7"/>
      <c r="K89" s="7"/>
      <c r="L89" s="8"/>
    </row>
    <row r="90" spans="1:12" s="4" customFormat="1" ht="15.75">
      <c r="A90" s="20">
        <f>A89+0.01</f>
        <v>7.039999999999999</v>
      </c>
      <c r="B90" s="28" t="s">
        <v>61</v>
      </c>
      <c r="C90" s="31" t="s">
        <v>1</v>
      </c>
      <c r="D90" s="21">
        <v>1</v>
      </c>
      <c r="E90" s="89">
        <v>0</v>
      </c>
      <c r="F90" s="30">
        <f t="shared" si="7"/>
        <v>0</v>
      </c>
      <c r="G90" s="3"/>
      <c r="H90" s="6"/>
      <c r="I90" s="7"/>
      <c r="J90" s="7"/>
      <c r="K90" s="7"/>
      <c r="L90" s="8"/>
    </row>
    <row r="91" spans="1:12" s="4" customFormat="1" ht="15.75">
      <c r="A91" s="20">
        <f>A90+0.01</f>
        <v>7.049999999999999</v>
      </c>
      <c r="B91" s="91" t="s">
        <v>62</v>
      </c>
      <c r="C91" s="31" t="s">
        <v>1</v>
      </c>
      <c r="D91" s="21">
        <v>1</v>
      </c>
      <c r="E91" s="89">
        <v>0</v>
      </c>
      <c r="F91" s="30">
        <f t="shared" si="7"/>
        <v>0</v>
      </c>
      <c r="G91" s="3"/>
      <c r="H91" s="6"/>
      <c r="I91" s="7"/>
      <c r="J91" s="7"/>
      <c r="K91" s="7"/>
      <c r="L91" s="8"/>
    </row>
    <row r="92" spans="1:12" s="4" customFormat="1" ht="15.75">
      <c r="A92" s="90">
        <v>8</v>
      </c>
      <c r="B92" s="49" t="s">
        <v>24</v>
      </c>
      <c r="C92" s="59"/>
      <c r="D92" s="53"/>
      <c r="E92" s="68"/>
      <c r="F92" s="30"/>
      <c r="G92" s="3"/>
      <c r="H92" s="6"/>
      <c r="I92" s="7"/>
      <c r="J92" s="7"/>
      <c r="K92" s="7"/>
      <c r="L92" s="8"/>
    </row>
    <row r="93" spans="1:12" s="4" customFormat="1" ht="15.75">
      <c r="A93" s="20">
        <f>A92+0.01</f>
        <v>8.01</v>
      </c>
      <c r="B93" s="28" t="s">
        <v>3</v>
      </c>
      <c r="C93" s="31" t="s">
        <v>1</v>
      </c>
      <c r="D93" s="21">
        <v>1</v>
      </c>
      <c r="E93" s="89">
        <v>0</v>
      </c>
      <c r="F93" s="30">
        <f t="shared" si="7"/>
        <v>0</v>
      </c>
      <c r="G93" s="3"/>
      <c r="H93" s="6"/>
      <c r="I93" s="7"/>
      <c r="J93" s="7"/>
      <c r="K93" s="7"/>
      <c r="L93" s="8"/>
    </row>
    <row r="94" spans="1:12" s="4" customFormat="1" ht="15.75">
      <c r="A94" s="20">
        <f aca="true" t="shared" si="9" ref="A94:A99">A93+0.01</f>
        <v>8.02</v>
      </c>
      <c r="B94" s="28" t="s">
        <v>67</v>
      </c>
      <c r="C94" s="31" t="s">
        <v>1</v>
      </c>
      <c r="D94" s="21">
        <v>1</v>
      </c>
      <c r="E94" s="89">
        <v>0</v>
      </c>
      <c r="F94" s="30">
        <f t="shared" si="7"/>
        <v>0</v>
      </c>
      <c r="G94" s="3"/>
      <c r="H94" s="6"/>
      <c r="I94" s="7"/>
      <c r="J94" s="7"/>
      <c r="K94" s="7"/>
      <c r="L94" s="8"/>
    </row>
    <row r="95" spans="1:12" s="4" customFormat="1" ht="15.75">
      <c r="A95" s="20">
        <f t="shared" si="9"/>
        <v>8.03</v>
      </c>
      <c r="B95" s="28" t="s">
        <v>63</v>
      </c>
      <c r="C95" s="31" t="s">
        <v>1</v>
      </c>
      <c r="D95" s="21">
        <v>1</v>
      </c>
      <c r="E95" s="89">
        <v>0</v>
      </c>
      <c r="F95" s="30">
        <f t="shared" si="7"/>
        <v>0</v>
      </c>
      <c r="G95" s="3"/>
      <c r="H95" s="6"/>
      <c r="I95" s="7"/>
      <c r="J95" s="7"/>
      <c r="K95" s="7"/>
      <c r="L95" s="8"/>
    </row>
    <row r="96" spans="1:12" s="4" customFormat="1" ht="15.75">
      <c r="A96" s="20">
        <f t="shared" si="9"/>
        <v>8.04</v>
      </c>
      <c r="B96" s="28" t="s">
        <v>64</v>
      </c>
      <c r="C96" s="31" t="s">
        <v>1</v>
      </c>
      <c r="D96" s="21">
        <v>1</v>
      </c>
      <c r="E96" s="89">
        <v>0</v>
      </c>
      <c r="F96" s="30">
        <f t="shared" si="7"/>
        <v>0</v>
      </c>
      <c r="G96" s="3"/>
      <c r="H96" s="6"/>
      <c r="I96" s="7"/>
      <c r="J96" s="7"/>
      <c r="K96" s="7"/>
      <c r="L96" s="8"/>
    </row>
    <row r="97" spans="1:12" s="17" customFormat="1" ht="15.75">
      <c r="A97" s="20">
        <f t="shared" si="9"/>
        <v>8.049999999999999</v>
      </c>
      <c r="B97" s="28" t="s">
        <v>65</v>
      </c>
      <c r="C97" s="31" t="s">
        <v>1</v>
      </c>
      <c r="D97" s="21">
        <v>1</v>
      </c>
      <c r="E97" s="89">
        <v>0</v>
      </c>
      <c r="F97" s="30">
        <f t="shared" si="7"/>
        <v>0</v>
      </c>
      <c r="G97" s="13"/>
      <c r="H97" s="14"/>
      <c r="I97" s="15"/>
      <c r="J97" s="15"/>
      <c r="K97" s="15"/>
      <c r="L97" s="16"/>
    </row>
    <row r="98" spans="1:12" s="4" customFormat="1" ht="15.75">
      <c r="A98" s="20">
        <f t="shared" si="9"/>
        <v>8.059999999999999</v>
      </c>
      <c r="B98" s="28" t="s">
        <v>66</v>
      </c>
      <c r="C98" s="31" t="s">
        <v>1</v>
      </c>
      <c r="D98" s="21">
        <v>1</v>
      </c>
      <c r="E98" s="89">
        <v>0</v>
      </c>
      <c r="F98" s="95">
        <f t="shared" si="7"/>
        <v>0</v>
      </c>
      <c r="G98" s="3"/>
      <c r="H98" s="6"/>
      <c r="I98" s="7"/>
      <c r="J98" s="7"/>
      <c r="K98" s="7"/>
      <c r="L98" s="8"/>
    </row>
    <row r="99" spans="1:12" s="4" customFormat="1" ht="39" thickBot="1">
      <c r="A99" s="20">
        <f t="shared" si="9"/>
        <v>8.069999999999999</v>
      </c>
      <c r="B99" s="28" t="s">
        <v>28</v>
      </c>
      <c r="C99" s="25" t="s">
        <v>1</v>
      </c>
      <c r="D99" s="25">
        <v>1</v>
      </c>
      <c r="E99" s="89">
        <v>0</v>
      </c>
      <c r="F99" s="95">
        <f t="shared" si="7"/>
        <v>0</v>
      </c>
      <c r="G99" s="3"/>
      <c r="H99" s="6"/>
      <c r="I99" s="7"/>
      <c r="J99" s="7"/>
      <c r="K99" s="7"/>
      <c r="L99" s="8"/>
    </row>
    <row r="100" spans="1:6" ht="19.5" thickBot="1">
      <c r="A100" s="96"/>
      <c r="B100" s="111" t="s">
        <v>4</v>
      </c>
      <c r="C100" s="97"/>
      <c r="D100" s="98"/>
      <c r="E100" s="99"/>
      <c r="F100" s="100">
        <f>SUM(F3:F99)</f>
        <v>0</v>
      </c>
    </row>
  </sheetData>
  <sheetProtection selectLockedCells="1" selectUnlockedCells="1"/>
  <printOptions horizontalCentered="1"/>
  <pageMargins left="0.25" right="0.25" top="0.75" bottom="0.75" header="0.3" footer="0.3"/>
  <pageSetup horizontalDpi="600" verticalDpi="600" orientation="portrait" paperSize="9" scale="74" r:id="rId2"/>
  <headerFooter alignWithMargins="0">
    <oddFooter>&amp;CStrana &amp;P z &amp;N</oddFooter>
  </headerFooter>
  <rowBreaks count="1" manualBreakCount="1">
    <brk id="4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02.69921875" style="0" customWidth="1"/>
    <col min="4" max="4" width="1.59765625" style="0" customWidth="1"/>
    <col min="5" max="5" width="3.8984375" style="0" customWidth="1"/>
  </cols>
  <sheetData>
    <row r="1" ht="15.75">
      <c r="A1" s="102" t="s">
        <v>74</v>
      </c>
    </row>
    <row r="2" ht="54.75" customHeight="1">
      <c r="A2" s="101" t="s">
        <v>75</v>
      </c>
    </row>
    <row r="3" ht="36.75" customHeight="1">
      <c r="A3" s="101" t="s">
        <v>76</v>
      </c>
    </row>
    <row r="4" ht="28.5" customHeight="1">
      <c r="A4" s="101" t="s">
        <v>77</v>
      </c>
    </row>
    <row r="5" ht="25.5" customHeight="1">
      <c r="A5" s="101" t="s">
        <v>78</v>
      </c>
    </row>
    <row r="6" ht="22.5" customHeight="1">
      <c r="A6" s="101" t="s">
        <v>79</v>
      </c>
    </row>
    <row r="7" ht="48" customHeight="1">
      <c r="A7" s="101" t="s">
        <v>80</v>
      </c>
    </row>
    <row r="8" ht="25.5" customHeight="1">
      <c r="A8" s="101" t="s">
        <v>81</v>
      </c>
    </row>
    <row r="9" ht="45" customHeight="1">
      <c r="A9" s="101" t="s">
        <v>82</v>
      </c>
    </row>
    <row r="10" ht="30">
      <c r="A10" s="101" t="s">
        <v>91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Petr Šimek</cp:lastModifiedBy>
  <cp:lastPrinted>2020-08-26T06:53:31Z</cp:lastPrinted>
  <dcterms:created xsi:type="dcterms:W3CDTF">2016-02-02T18:28:34Z</dcterms:created>
  <dcterms:modified xsi:type="dcterms:W3CDTF">2020-10-02T13:01:35Z</dcterms:modified>
  <cp:category/>
  <cp:version/>
  <cp:contentType/>
  <cp:contentStatus/>
</cp:coreProperties>
</file>