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68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SO 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1 Pol'!$A$1:$X$491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58" i="1"/>
  <c r="H57"/>
  <c r="H56"/>
  <c r="H55"/>
  <c r="G17" s="1"/>
  <c r="H54"/>
  <c r="H53"/>
  <c r="H52"/>
  <c r="H51"/>
  <c r="H50"/>
  <c r="H49"/>
  <c r="G16" s="1"/>
  <c r="G58"/>
  <c r="G57"/>
  <c r="G56"/>
  <c r="G55"/>
  <c r="G54"/>
  <c r="G53"/>
  <c r="G52"/>
  <c r="G51"/>
  <c r="G50"/>
  <c r="G49"/>
  <c r="G41"/>
  <c r="F41"/>
  <c r="G40"/>
  <c r="F40"/>
  <c r="G39"/>
  <c r="F39"/>
  <c r="G481" i="12"/>
  <c r="F9"/>
  <c r="G9"/>
  <c r="M9" s="1"/>
  <c r="I9"/>
  <c r="I8" s="1"/>
  <c r="K9"/>
  <c r="K8" s="1"/>
  <c r="O9"/>
  <c r="O8" s="1"/>
  <c r="Q9"/>
  <c r="Q8" s="1"/>
  <c r="V9"/>
  <c r="V8" s="1"/>
  <c r="F12"/>
  <c r="G12"/>
  <c r="M12" s="1"/>
  <c r="I12"/>
  <c r="K12"/>
  <c r="O12"/>
  <c r="Q12"/>
  <c r="V12"/>
  <c r="F14"/>
  <c r="G14"/>
  <c r="M14" s="1"/>
  <c r="I14"/>
  <c r="K14"/>
  <c r="O14"/>
  <c r="Q14"/>
  <c r="V14"/>
  <c r="F18"/>
  <c r="G18"/>
  <c r="M18" s="1"/>
  <c r="I18"/>
  <c r="K18"/>
  <c r="O18"/>
  <c r="Q18"/>
  <c r="V18"/>
  <c r="F21"/>
  <c r="G21"/>
  <c r="M21" s="1"/>
  <c r="I21"/>
  <c r="K21"/>
  <c r="O21"/>
  <c r="Q21"/>
  <c r="V21"/>
  <c r="F25"/>
  <c r="G25"/>
  <c r="M25" s="1"/>
  <c r="I25"/>
  <c r="K25"/>
  <c r="O25"/>
  <c r="Q25"/>
  <c r="V25"/>
  <c r="F28"/>
  <c r="G28"/>
  <c r="M28" s="1"/>
  <c r="I28"/>
  <c r="K28"/>
  <c r="O28"/>
  <c r="Q28"/>
  <c r="V28"/>
  <c r="F43"/>
  <c r="G43"/>
  <c r="M43" s="1"/>
  <c r="I43"/>
  <c r="K43"/>
  <c r="O43"/>
  <c r="Q43"/>
  <c r="V43"/>
  <c r="F58"/>
  <c r="G58"/>
  <c r="M58" s="1"/>
  <c r="I58"/>
  <c r="K58"/>
  <c r="O58"/>
  <c r="Q58"/>
  <c r="V58"/>
  <c r="F65"/>
  <c r="G65"/>
  <c r="M65" s="1"/>
  <c r="I65"/>
  <c r="K65"/>
  <c r="O65"/>
  <c r="Q65"/>
  <c r="V65"/>
  <c r="F69"/>
  <c r="G69"/>
  <c r="M69" s="1"/>
  <c r="I69"/>
  <c r="K69"/>
  <c r="O69"/>
  <c r="Q69"/>
  <c r="V69"/>
  <c r="F80"/>
  <c r="G80"/>
  <c r="M80" s="1"/>
  <c r="I80"/>
  <c r="K80"/>
  <c r="O80"/>
  <c r="Q80"/>
  <c r="V80"/>
  <c r="F91"/>
  <c r="G91"/>
  <c r="M91" s="1"/>
  <c r="I91"/>
  <c r="K91"/>
  <c r="O91"/>
  <c r="Q91"/>
  <c r="V91"/>
  <c r="F100"/>
  <c r="G100"/>
  <c r="M100" s="1"/>
  <c r="I100"/>
  <c r="K100"/>
  <c r="O100"/>
  <c r="Q100"/>
  <c r="V100"/>
  <c r="F106"/>
  <c r="G106"/>
  <c r="M106" s="1"/>
  <c r="I106"/>
  <c r="K106"/>
  <c r="O106"/>
  <c r="Q106"/>
  <c r="V106"/>
  <c r="F111"/>
  <c r="G111"/>
  <c r="M111" s="1"/>
  <c r="I111"/>
  <c r="K111"/>
  <c r="O111"/>
  <c r="Q111"/>
  <c r="V111"/>
  <c r="F114"/>
  <c r="G114"/>
  <c r="M114" s="1"/>
  <c r="I114"/>
  <c r="K114"/>
  <c r="O114"/>
  <c r="Q114"/>
  <c r="V114"/>
  <c r="F132"/>
  <c r="G132"/>
  <c r="M132" s="1"/>
  <c r="I132"/>
  <c r="K132"/>
  <c r="O132"/>
  <c r="Q132"/>
  <c r="V132"/>
  <c r="F137"/>
  <c r="G137"/>
  <c r="M137" s="1"/>
  <c r="I137"/>
  <c r="K137"/>
  <c r="O137"/>
  <c r="Q137"/>
  <c r="V137"/>
  <c r="F141"/>
  <c r="G141"/>
  <c r="M141" s="1"/>
  <c r="I141"/>
  <c r="K141"/>
  <c r="O141"/>
  <c r="Q141"/>
  <c r="V141"/>
  <c r="F151"/>
  <c r="G151"/>
  <c r="M151" s="1"/>
  <c r="I151"/>
  <c r="K151"/>
  <c r="O151"/>
  <c r="Q151"/>
  <c r="V151"/>
  <c r="F163"/>
  <c r="G163"/>
  <c r="M163" s="1"/>
  <c r="I163"/>
  <c r="K163"/>
  <c r="O163"/>
  <c r="Q163"/>
  <c r="V163"/>
  <c r="F170"/>
  <c r="G170" s="1"/>
  <c r="I170"/>
  <c r="I169" s="1"/>
  <c r="K170"/>
  <c r="K169" s="1"/>
  <c r="O170"/>
  <c r="O169" s="1"/>
  <c r="Q170"/>
  <c r="Q169" s="1"/>
  <c r="V170"/>
  <c r="V169" s="1"/>
  <c r="F182"/>
  <c r="G182"/>
  <c r="M182" s="1"/>
  <c r="I182"/>
  <c r="I181" s="1"/>
  <c r="K182"/>
  <c r="K181" s="1"/>
  <c r="O182"/>
  <c r="O181" s="1"/>
  <c r="Q182"/>
  <c r="Q181" s="1"/>
  <c r="V182"/>
  <c r="V181" s="1"/>
  <c r="F188"/>
  <c r="G188"/>
  <c r="M188" s="1"/>
  <c r="I188"/>
  <c r="K188"/>
  <c r="O188"/>
  <c r="Q188"/>
  <c r="V188"/>
  <c r="F194"/>
  <c r="G194"/>
  <c r="M194" s="1"/>
  <c r="I194"/>
  <c r="K194"/>
  <c r="O194"/>
  <c r="Q194"/>
  <c r="V194"/>
  <c r="F200"/>
  <c r="G200"/>
  <c r="M200" s="1"/>
  <c r="I200"/>
  <c r="K200"/>
  <c r="O200"/>
  <c r="Q200"/>
  <c r="V200"/>
  <c r="F211"/>
  <c r="G211"/>
  <c r="M211" s="1"/>
  <c r="I211"/>
  <c r="K211"/>
  <c r="O211"/>
  <c r="Q211"/>
  <c r="V211"/>
  <c r="F217"/>
  <c r="G217"/>
  <c r="M217" s="1"/>
  <c r="I217"/>
  <c r="K217"/>
  <c r="O217"/>
  <c r="Q217"/>
  <c r="V217"/>
  <c r="F228"/>
  <c r="G228"/>
  <c r="M228" s="1"/>
  <c r="I228"/>
  <c r="K228"/>
  <c r="O228"/>
  <c r="Q228"/>
  <c r="V228"/>
  <c r="F232"/>
  <c r="G232"/>
  <c r="M232" s="1"/>
  <c r="I232"/>
  <c r="K232"/>
  <c r="O232"/>
  <c r="Q232"/>
  <c r="V232"/>
  <c r="F239"/>
  <c r="G239"/>
  <c r="M239" s="1"/>
  <c r="I239"/>
  <c r="K239"/>
  <c r="O239"/>
  <c r="Q239"/>
  <c r="V239"/>
  <c r="F245"/>
  <c r="G245"/>
  <c r="M245" s="1"/>
  <c r="I245"/>
  <c r="K245"/>
  <c r="O245"/>
  <c r="Q245"/>
  <c r="V245"/>
  <c r="F250"/>
  <c r="G250"/>
  <c r="M250" s="1"/>
  <c r="I250"/>
  <c r="K250"/>
  <c r="O250"/>
  <c r="Q250"/>
  <c r="V250"/>
  <c r="F256"/>
  <c r="G256"/>
  <c r="I256"/>
  <c r="K256"/>
  <c r="M256"/>
  <c r="O256"/>
  <c r="Q256"/>
  <c r="V256"/>
  <c r="F262"/>
  <c r="G262" s="1"/>
  <c r="M262" s="1"/>
  <c r="I262"/>
  <c r="K262"/>
  <c r="O262"/>
  <c r="Q262"/>
  <c r="V262"/>
  <c r="F267"/>
  <c r="G267" s="1"/>
  <c r="M267" s="1"/>
  <c r="I267"/>
  <c r="K267"/>
  <c r="O267"/>
  <c r="Q267"/>
  <c r="V267"/>
  <c r="F273"/>
  <c r="G273" s="1"/>
  <c r="M273" s="1"/>
  <c r="I273"/>
  <c r="K273"/>
  <c r="O273"/>
  <c r="Q273"/>
  <c r="V273"/>
  <c r="F280"/>
  <c r="G280"/>
  <c r="M280" s="1"/>
  <c r="I280"/>
  <c r="I279" s="1"/>
  <c r="K280"/>
  <c r="K279" s="1"/>
  <c r="O280"/>
  <c r="O279" s="1"/>
  <c r="Q280"/>
  <c r="Q279" s="1"/>
  <c r="V280"/>
  <c r="V279" s="1"/>
  <c r="F291"/>
  <c r="G291"/>
  <c r="M291" s="1"/>
  <c r="I291"/>
  <c r="K291"/>
  <c r="O291"/>
  <c r="Q291"/>
  <c r="V291"/>
  <c r="F296"/>
  <c r="G296"/>
  <c r="M296" s="1"/>
  <c r="I296"/>
  <c r="K296"/>
  <c r="O296"/>
  <c r="Q296"/>
  <c r="V296"/>
  <c r="F301"/>
  <c r="G301"/>
  <c r="M301" s="1"/>
  <c r="I301"/>
  <c r="K301"/>
  <c r="O301"/>
  <c r="Q301"/>
  <c r="V301"/>
  <c r="F306"/>
  <c r="G306"/>
  <c r="M306" s="1"/>
  <c r="I306"/>
  <c r="K306"/>
  <c r="O306"/>
  <c r="Q306"/>
  <c r="V306"/>
  <c r="F312"/>
  <c r="G312"/>
  <c r="M312" s="1"/>
  <c r="I312"/>
  <c r="K312"/>
  <c r="O312"/>
  <c r="Q312"/>
  <c r="V312"/>
  <c r="F317"/>
  <c r="G317"/>
  <c r="M317" s="1"/>
  <c r="I317"/>
  <c r="K317"/>
  <c r="O317"/>
  <c r="Q317"/>
  <c r="V317"/>
  <c r="F323"/>
  <c r="G323"/>
  <c r="M323" s="1"/>
  <c r="I323"/>
  <c r="K323"/>
  <c r="O323"/>
  <c r="Q323"/>
  <c r="V323"/>
  <c r="F328"/>
  <c r="G328"/>
  <c r="M328" s="1"/>
  <c r="I328"/>
  <c r="K328"/>
  <c r="O328"/>
  <c r="Q328"/>
  <c r="V328"/>
  <c r="F333"/>
  <c r="G333"/>
  <c r="M333" s="1"/>
  <c r="I333"/>
  <c r="K333"/>
  <c r="O333"/>
  <c r="Q333"/>
  <c r="V333"/>
  <c r="F338"/>
  <c r="G338"/>
  <c r="M338" s="1"/>
  <c r="I338"/>
  <c r="K338"/>
  <c r="O338"/>
  <c r="Q338"/>
  <c r="V338"/>
  <c r="F350"/>
  <c r="G350" s="1"/>
  <c r="I350"/>
  <c r="I349" s="1"/>
  <c r="K350"/>
  <c r="K349" s="1"/>
  <c r="O350"/>
  <c r="O349" s="1"/>
  <c r="Q350"/>
  <c r="Q349" s="1"/>
  <c r="V350"/>
  <c r="V349" s="1"/>
  <c r="F357"/>
  <c r="G357" s="1"/>
  <c r="M357" s="1"/>
  <c r="I357"/>
  <c r="K357"/>
  <c r="O357"/>
  <c r="Q357"/>
  <c r="V357"/>
  <c r="F364"/>
  <c r="G364" s="1"/>
  <c r="M364" s="1"/>
  <c r="I364"/>
  <c r="K364"/>
  <c r="O364"/>
  <c r="Q364"/>
  <c r="V364"/>
  <c r="F370"/>
  <c r="G370" s="1"/>
  <c r="M370" s="1"/>
  <c r="I370"/>
  <c r="K370"/>
  <c r="O370"/>
  <c r="Q370"/>
  <c r="V370"/>
  <c r="F383"/>
  <c r="G383" s="1"/>
  <c r="M383" s="1"/>
  <c r="I383"/>
  <c r="K383"/>
  <c r="O383"/>
  <c r="Q383"/>
  <c r="V383"/>
  <c r="F387"/>
  <c r="G387" s="1"/>
  <c r="M387" s="1"/>
  <c r="I387"/>
  <c r="K387"/>
  <c r="O387"/>
  <c r="Q387"/>
  <c r="V387"/>
  <c r="F391"/>
  <c r="G391" s="1"/>
  <c r="M391" s="1"/>
  <c r="I391"/>
  <c r="K391"/>
  <c r="O391"/>
  <c r="Q391"/>
  <c r="V391"/>
  <c r="F395"/>
  <c r="G395" s="1"/>
  <c r="M395" s="1"/>
  <c r="I395"/>
  <c r="K395"/>
  <c r="O395"/>
  <c r="Q395"/>
  <c r="V395"/>
  <c r="F398"/>
  <c r="G398" s="1"/>
  <c r="M398" s="1"/>
  <c r="I398"/>
  <c r="K398"/>
  <c r="O398"/>
  <c r="Q398"/>
  <c r="V398"/>
  <c r="F401"/>
  <c r="G401" s="1"/>
  <c r="M401" s="1"/>
  <c r="I401"/>
  <c r="K401"/>
  <c r="O401"/>
  <c r="Q401"/>
  <c r="V401"/>
  <c r="F404"/>
  <c r="G404" s="1"/>
  <c r="M404" s="1"/>
  <c r="I404"/>
  <c r="K404"/>
  <c r="O404"/>
  <c r="Q404"/>
  <c r="V404"/>
  <c r="F409"/>
  <c r="G409" s="1"/>
  <c r="M409" s="1"/>
  <c r="I409"/>
  <c r="K409"/>
  <c r="O409"/>
  <c r="Q409"/>
  <c r="V409"/>
  <c r="F414"/>
  <c r="G414" s="1"/>
  <c r="M414" s="1"/>
  <c r="I414"/>
  <c r="K414"/>
  <c r="O414"/>
  <c r="Q414"/>
  <c r="V414"/>
  <c r="F417"/>
  <c r="G417" s="1"/>
  <c r="M417" s="1"/>
  <c r="I417"/>
  <c r="K417"/>
  <c r="O417"/>
  <c r="Q417"/>
  <c r="V417"/>
  <c r="F424"/>
  <c r="G424" s="1"/>
  <c r="M424" s="1"/>
  <c r="I424"/>
  <c r="K424"/>
  <c r="O424"/>
  <c r="Q424"/>
  <c r="V424"/>
  <c r="F433"/>
  <c r="G433" s="1"/>
  <c r="M433" s="1"/>
  <c r="I433"/>
  <c r="K433"/>
  <c r="O433"/>
  <c r="Q433"/>
  <c r="V433"/>
  <c r="F443"/>
  <c r="G443"/>
  <c r="M443" s="1"/>
  <c r="M442" s="1"/>
  <c r="I443"/>
  <c r="I442" s="1"/>
  <c r="K443"/>
  <c r="K442" s="1"/>
  <c r="O443"/>
  <c r="O442" s="1"/>
  <c r="Q443"/>
  <c r="Q442" s="1"/>
  <c r="V443"/>
  <c r="V442" s="1"/>
  <c r="F446"/>
  <c r="G446"/>
  <c r="M446" s="1"/>
  <c r="I446"/>
  <c r="K446"/>
  <c r="O446"/>
  <c r="Q446"/>
  <c r="V446"/>
  <c r="F449"/>
  <c r="G449" s="1"/>
  <c r="I449"/>
  <c r="I448" s="1"/>
  <c r="K449"/>
  <c r="K448" s="1"/>
  <c r="O449"/>
  <c r="O448" s="1"/>
  <c r="Q449"/>
  <c r="Q448" s="1"/>
  <c r="V449"/>
  <c r="V448" s="1"/>
  <c r="F452"/>
  <c r="G452" s="1"/>
  <c r="M452" s="1"/>
  <c r="I452"/>
  <c r="K452"/>
  <c r="O452"/>
  <c r="Q452"/>
  <c r="V452"/>
  <c r="F457"/>
  <c r="G457"/>
  <c r="M457" s="1"/>
  <c r="I457"/>
  <c r="I456" s="1"/>
  <c r="K457"/>
  <c r="K456" s="1"/>
  <c r="O457"/>
  <c r="O456" s="1"/>
  <c r="Q457"/>
  <c r="Q456" s="1"/>
  <c r="V457"/>
  <c r="V456" s="1"/>
  <c r="F459"/>
  <c r="G459"/>
  <c r="M459" s="1"/>
  <c r="I459"/>
  <c r="K459"/>
  <c r="O459"/>
  <c r="Q459"/>
  <c r="V459"/>
  <c r="F461"/>
  <c r="G461"/>
  <c r="M461" s="1"/>
  <c r="I461"/>
  <c r="K461"/>
  <c r="O461"/>
  <c r="Q461"/>
  <c r="V461"/>
  <c r="F465"/>
  <c r="G465" s="1"/>
  <c r="I465"/>
  <c r="I464" s="1"/>
  <c r="K465"/>
  <c r="K464" s="1"/>
  <c r="O465"/>
  <c r="O464" s="1"/>
  <c r="Q465"/>
  <c r="Q464" s="1"/>
  <c r="V465"/>
  <c r="V464" s="1"/>
  <c r="F470"/>
  <c r="G470" s="1"/>
  <c r="M470" s="1"/>
  <c r="I470"/>
  <c r="K470"/>
  <c r="O470"/>
  <c r="Q470"/>
  <c r="V470"/>
  <c r="G475"/>
  <c r="F476"/>
  <c r="G476"/>
  <c r="M476" s="1"/>
  <c r="M475" s="1"/>
  <c r="I476"/>
  <c r="I475" s="1"/>
  <c r="K476"/>
  <c r="K475" s="1"/>
  <c r="O476"/>
  <c r="O475" s="1"/>
  <c r="Q476"/>
  <c r="Q475" s="1"/>
  <c r="V476"/>
  <c r="V475" s="1"/>
  <c r="F478"/>
  <c r="G478"/>
  <c r="M478" s="1"/>
  <c r="I478"/>
  <c r="K478"/>
  <c r="O478"/>
  <c r="Q478"/>
  <c r="V478"/>
  <c r="AE481"/>
  <c r="I20" i="1"/>
  <c r="G20"/>
  <c r="E20"/>
  <c r="G19"/>
  <c r="E19"/>
  <c r="G18"/>
  <c r="E18"/>
  <c r="E17"/>
  <c r="E16"/>
  <c r="G59"/>
  <c r="I57"/>
  <c r="I18" s="1"/>
  <c r="I56"/>
  <c r="I54"/>
  <c r="I53"/>
  <c r="I52"/>
  <c r="I51"/>
  <c r="I50"/>
  <c r="I49"/>
  <c r="F42"/>
  <c r="G42"/>
  <c r="G25" s="1"/>
  <c r="A25" s="1"/>
  <c r="H41"/>
  <c r="I41" s="1"/>
  <c r="H40"/>
  <c r="I40" s="1"/>
  <c r="H39"/>
  <c r="H42" s="1"/>
  <c r="I58" l="1"/>
  <c r="I19" s="1"/>
  <c r="I55"/>
  <c r="I17" s="1"/>
  <c r="H59"/>
  <c r="I16"/>
  <c r="I21" s="1"/>
  <c r="A26"/>
  <c r="G26"/>
  <c r="G28"/>
  <c r="G23"/>
  <c r="G448" i="12"/>
  <c r="M449"/>
  <c r="M448" s="1"/>
  <c r="G349"/>
  <c r="M350"/>
  <c r="M349" s="1"/>
  <c r="G169"/>
  <c r="AF481"/>
  <c r="M170"/>
  <c r="M169" s="1"/>
  <c r="M279"/>
  <c r="M465"/>
  <c r="M464" s="1"/>
  <c r="G464"/>
  <c r="M456"/>
  <c r="M181"/>
  <c r="M8"/>
  <c r="G456"/>
  <c r="G442"/>
  <c r="G279"/>
  <c r="G181"/>
  <c r="G8"/>
  <c r="I39" i="1"/>
  <c r="I42" s="1"/>
  <c r="J41" s="1"/>
  <c r="G21"/>
  <c r="E21"/>
  <c r="J28"/>
  <c r="J26"/>
  <c r="G38"/>
  <c r="F38"/>
  <c r="J23"/>
  <c r="J24"/>
  <c r="J25"/>
  <c r="J27"/>
  <c r="E24"/>
  <c r="E26"/>
  <c r="I59" l="1"/>
  <c r="A23"/>
  <c r="J39"/>
  <c r="J42" s="1"/>
  <c r="J40"/>
  <c r="J57" l="1"/>
  <c r="J56"/>
  <c r="J54"/>
  <c r="J52"/>
  <c r="J50"/>
  <c r="J58"/>
  <c r="J55"/>
  <c r="J53"/>
  <c r="J51"/>
  <c r="J49"/>
  <c r="A24"/>
  <c r="G24"/>
  <c r="A27" s="1"/>
  <c r="J59" l="1"/>
  <c r="G29"/>
  <c r="G27" s="1"/>
  <c r="A29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<sst xmlns="http://schemas.openxmlformats.org/spreadsheetml/2006/main" count="1531" uniqueCount="456">
  <si>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</si>
  <si>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</si>
  <si>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</si>
  <si>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</si>
  <si>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</si>
  <si>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</si>
  <si>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</si>
  <si>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</si>
  <si>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</si>
  <si>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</si>
  <si>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</si>
  <si>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</si>
  <si>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</si>
  <si>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</si>
  <si>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</si>
  <si>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</si>
  <si>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</si>
  <si>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</si>
  <si>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</si>
  <si>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</si>
  <si>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</si>
  <si>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</si>
  <si>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</si>
  <si>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</si>
  <si>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</si>
  <si>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</si>
  <si>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</si>
  <si>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</si>
  <si>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</si>
  <si>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</si>
  <si>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</si>
  <si>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</si>
  <si>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</si>
  <si>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</si>
  <si>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</si>
  <si>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</si>
  <si>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</si>
  <si>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</si>
  <si>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</si>
  <si>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</si>
  <si>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</si>
  <si>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</si>
  <si>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</si>
  <si>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</si>
  <si>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Nové parkovací plochy-Varnsdorf</t>
  </si>
  <si>
    <t>SO 01</t>
  </si>
  <si>
    <t>Objekt:</t>
  </si>
  <si>
    <t>Rozpočet:</t>
  </si>
  <si>
    <t>Ing. Jiří Marek</t>
  </si>
  <si>
    <t>040</t>
  </si>
  <si>
    <t>Město Varnsdorf</t>
  </si>
  <si>
    <t>Nám. E. Beneše 470</t>
  </si>
  <si>
    <t>Varnsdorf</t>
  </si>
  <si>
    <t>40747</t>
  </si>
  <si>
    <t>00261718</t>
  </si>
  <si>
    <t>CZ00261718</t>
  </si>
  <si>
    <t xml:space="preserve">zhotovitel dle výběru investor 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</si>
  <si>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</si>
  <si>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</si>
  <si>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</si>
  <si>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</si>
  <si>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</si>
  <si>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</si>
  <si>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</si>
  <si>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</si>
  <si>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</si>
  <si>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</si>
  <si>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</si>
  <si>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</si>
  <si>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</si>
  <si>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</si>
  <si>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</si>
  <si>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</si>
  <si>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767</t>
  </si>
  <si>
    <t>Konstrukce zámečnické</t>
  </si>
  <si>
    <t>799</t>
  </si>
  <si>
    <t>Ostatní</t>
  </si>
  <si>
    <t>M23</t>
  </si>
  <si>
    <t>Montáže potrubí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</si>
  <si>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</si>
  <si>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</si>
  <si>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</si>
  <si>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</si>
  <si>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</si>
  <si>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</si>
  <si>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</si>
  <si>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</si>
  <si>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</si>
  <si>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</si>
  <si>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</si>
  <si>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</si>
  <si>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</si>
  <si>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</si>
  <si>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</si>
  <si>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</si>
  <si>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</si>
  <si>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</si>
  <si>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</si>
  <si>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</si>
  <si>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</si>
  <si>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</si>
  <si>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</si>
  <si>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</si>
  <si>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</si>
  <si>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</si>
  <si>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</si>
  <si>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</si>
  <si>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</si>
  <si>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112101122R00</t>
  </si>
  <si>
    <t>Kácení stromů jehličnatých o průměru kmene 30-50cm</t>
  </si>
  <si>
    <t>kus</t>
  </si>
  <si>
    <t>RTS 19/ II</t>
  </si>
  <si>
    <t>Práce</t>
  </si>
  <si>
    <t>POL1_</t>
  </si>
  <si>
    <t xml:space="preserve">1 ks smrku : </t>
  </si>
  <si>
    <t>VV</t>
  </si>
  <si>
    <t>112201102R00</t>
  </si>
  <si>
    <t>Odstranění pařezů pod úrovní, o průměru 30 - 50 cm</t>
  </si>
  <si>
    <t>113107615R00</t>
  </si>
  <si>
    <t>Odstranění podkladu nad 50 m2,kam.drcené tl.15 cm</t>
  </si>
  <si>
    <t>m2</t>
  </si>
  <si>
    <t>POL1_1</t>
  </si>
  <si>
    <t xml:space="preserve">předpokladpod odstraňovanou asf. vozovkou : </t>
  </si>
  <si>
    <t xml:space="preserve">výměra-viz TZ demolice : </t>
  </si>
  <si>
    <t>147</t>
  </si>
  <si>
    <t>113108410R00</t>
  </si>
  <si>
    <t>Odstranění asfaltové vrstvy pl.nad 50 m2, tl.10 cm</t>
  </si>
  <si>
    <t>120901121RT1</t>
  </si>
  <si>
    <t>Bourání konstrukcí z prostého betonu v odkopávkách pneumatickým kladivem</t>
  </si>
  <si>
    <t>m3</t>
  </si>
  <si>
    <t xml:space="preserve">předpokládaný betonové lože obrubníků ,cca 20 x 20cm, v celé délce : </t>
  </si>
  <si>
    <t xml:space="preserve">výměra demontovaných obrubníků-viz TZ demolice : </t>
  </si>
  <si>
    <t>(46,5+65,6)*0,2*0,2</t>
  </si>
  <si>
    <t>122201109R00</t>
  </si>
  <si>
    <t>Příplatek za lepivost - odkopávky v hor. 3</t>
  </si>
  <si>
    <t xml:space="preserve">viz výměra odkopávky : </t>
  </si>
  <si>
    <t>373,8775/3</t>
  </si>
  <si>
    <t>162701105R00</t>
  </si>
  <si>
    <t>Vodorovné přemístění výkopku z hor.1-4 do 10000 m</t>
  </si>
  <si>
    <t xml:space="preserve">odvoz zeminy na skládku-v místní lokalitě : </t>
  </si>
  <si>
    <t xml:space="preserve">uvažováno s odvozem na řízenou skládku , cca 20 km (např. Arnultovice) : </t>
  </si>
  <si>
    <t xml:space="preserve">odkopávka : </t>
  </si>
  <si>
    <t>373,8775</t>
  </si>
  <si>
    <t xml:space="preserve">podkladní vrstvy vozovky : </t>
  </si>
  <si>
    <t>147*0,15</t>
  </si>
  <si>
    <t xml:space="preserve">asfalt : </t>
  </si>
  <si>
    <t>147*0,1</t>
  </si>
  <si>
    <t xml:space="preserve">obrubník : </t>
  </si>
  <si>
    <t>112*0,15*0,25</t>
  </si>
  <si>
    <t xml:space="preserve">beton od obrub : </t>
  </si>
  <si>
    <t>4,484</t>
  </si>
  <si>
    <t xml:space="preserve">pískoviště : </t>
  </si>
  <si>
    <t>3,9*6,3*0,3</t>
  </si>
  <si>
    <t>162701109R00</t>
  </si>
  <si>
    <t>Příplatek k vod. přemístění hor.1-4 za další 1 km</t>
  </si>
  <si>
    <t xml:space="preserve">uvažováno s odvozem na řízenou skládku , cca 20 km (např. Arnultovice)= 10 x množství : </t>
  </si>
  <si>
    <t>373,8775*10</t>
  </si>
  <si>
    <t>147*0,15*10</t>
  </si>
  <si>
    <t>147*0,1*10</t>
  </si>
  <si>
    <t>112*0,15*0,25*10</t>
  </si>
  <si>
    <t>4,484*10</t>
  </si>
  <si>
    <t>3,9*6,3*0,3*10</t>
  </si>
  <si>
    <t>174101101R00</t>
  </si>
  <si>
    <t>Zásyp jam, rýh, šachet se zhutněním</t>
  </si>
  <si>
    <t>včetně strojního přemístění materiálu pro zásyp ze vzdálenosti do 10 m od okraje zásypu</t>
  </si>
  <si>
    <t>POP</t>
  </si>
  <si>
    <t xml:space="preserve">zásyp vsakovacích jam na drenážní kanalizaci : </t>
  </si>
  <si>
    <t xml:space="preserve">parkovací plocha A : </t>
  </si>
  <si>
    <t>4*1</t>
  </si>
  <si>
    <t xml:space="preserve">parkovací plocha B : </t>
  </si>
  <si>
    <t>2*3*1</t>
  </si>
  <si>
    <t>180401211R00</t>
  </si>
  <si>
    <t>Založení trávníku lučního výsevem v rovině</t>
  </si>
  <si>
    <t xml:space="preserve">po úprava terénu v místech výsadby a po rozprostření ornice : </t>
  </si>
  <si>
    <t xml:space="preserve">u výjezdové komunikace,cca : </t>
  </si>
  <si>
    <t>2*6*6</t>
  </si>
  <si>
    <t>181201102R00</t>
  </si>
  <si>
    <t>Úprava pláně v násypech v hor. 1-4, se zhutněním</t>
  </si>
  <si>
    <t xml:space="preserve">úprava terénu pro osazení živého plotu a v místech výsadby : </t>
  </si>
  <si>
    <t xml:space="preserve">kolem parkoviště A : </t>
  </si>
  <si>
    <t>47*0,5</t>
  </si>
  <si>
    <t>2*6,5*0,5</t>
  </si>
  <si>
    <t xml:space="preserve">kolem parkoviště B : </t>
  </si>
  <si>
    <t>18,6*0,5</t>
  </si>
  <si>
    <t>2*30,6*0,5</t>
  </si>
  <si>
    <t>2*6,15*0,5</t>
  </si>
  <si>
    <t>181301102R00</t>
  </si>
  <si>
    <t>Rozprostření ornice, rovina, tl. 10-15 cm,do 500m2</t>
  </si>
  <si>
    <t xml:space="preserve">rozprostření ornice (nutno dodat) po úpravě terénu pro osazení živého plotu a v místech výsadby : </t>
  </si>
  <si>
    <t>184102110R00</t>
  </si>
  <si>
    <t>Výsadba dřevin s balem D do 10 cm, v rovině</t>
  </si>
  <si>
    <t xml:space="preserve">živý plot, cca 2 ks/m : </t>
  </si>
  <si>
    <t>47*2</t>
  </si>
  <si>
    <t>2*6,5*2</t>
  </si>
  <si>
    <t>18,6*2</t>
  </si>
  <si>
    <t>2*30,6*2</t>
  </si>
  <si>
    <t>2*6,15*2</t>
  </si>
  <si>
    <t>199000002R00</t>
  </si>
  <si>
    <t>Poplatek za skládku horniny 1- 4</t>
  </si>
  <si>
    <t xml:space="preserve">dodavatel použije cenu vybrané skládky : </t>
  </si>
  <si>
    <t>979990103R00</t>
  </si>
  <si>
    <t>Poplatek za skládku suti - beton do 30x30 cm</t>
  </si>
  <si>
    <t>t</t>
  </si>
  <si>
    <t>112*0,15*0,25*2</t>
  </si>
  <si>
    <t>4,484*2</t>
  </si>
  <si>
    <t>113202111R00</t>
  </si>
  <si>
    <t>Vytrhání obrub obrubníků silničních</t>
  </si>
  <si>
    <t>m</t>
  </si>
  <si>
    <t>46,5+65,6</t>
  </si>
  <si>
    <t>122201101R00</t>
  </si>
  <si>
    <t>Odkopávky nezapažené v hor. 3 do 100 m3</t>
  </si>
  <si>
    <t xml:space="preserve">odstranění pískoviště, hloubky cca 30 cm : </t>
  </si>
  <si>
    <t xml:space="preserve">odkopávky pod parkovišti a vozovkou, uvažovány v hl  cca 35 cm k základové spáře : </t>
  </si>
  <si>
    <t xml:space="preserve">množství bude upřesněno při odkopávkách : </t>
  </si>
  <si>
    <t/>
  </si>
  <si>
    <t xml:space="preserve">viz skladba TS1 : </t>
  </si>
  <si>
    <t>302*0,35</t>
  </si>
  <si>
    <t>493*0,35</t>
  </si>
  <si>
    <t xml:space="preserve">skladba TS 2- spojovací komunikace : </t>
  </si>
  <si>
    <t>46,2*3,4*0,35</t>
  </si>
  <si>
    <t xml:space="preserve">skladba TS 3-navrácení stáv. kom. : </t>
  </si>
  <si>
    <t>6,3*7,7*0,35</t>
  </si>
  <si>
    <t>2*4*4,5/2*0,35</t>
  </si>
  <si>
    <t xml:space="preserve">vsakovací jámy : </t>
  </si>
  <si>
    <t>10*1*1*1</t>
  </si>
  <si>
    <t>979990113R00</t>
  </si>
  <si>
    <t>Poplatek za skládku suti - obalované kam. - asfalt</t>
  </si>
  <si>
    <t>POL1_3</t>
  </si>
  <si>
    <t>147*0,15*1,7</t>
  </si>
  <si>
    <t>147*0,1*2</t>
  </si>
  <si>
    <t>00572450R</t>
  </si>
  <si>
    <t>Směs travní sadová I.- mírná zátěž PROFI</t>
  </si>
  <si>
    <t>kg</t>
  </si>
  <si>
    <t>SPCM</t>
  </si>
  <si>
    <t>Specifikace</t>
  </si>
  <si>
    <t>POL3_1</t>
  </si>
  <si>
    <t xml:space="preserve">spotřeba cca 0,05 kg/m2 : </t>
  </si>
  <si>
    <t>2*6*6*0,05</t>
  </si>
  <si>
    <t>02660514R</t>
  </si>
  <si>
    <t>Jalovec - Juniperus sabina Glauca  v. 40-60 cm</t>
  </si>
  <si>
    <t>POL3_</t>
  </si>
  <si>
    <t xml:space="preserve">typ dřeviny bude upřesněn : </t>
  </si>
  <si>
    <t>10364200R</t>
  </si>
  <si>
    <t>Ornice pro pozemkové úpravy</t>
  </si>
  <si>
    <t xml:space="preserve">tl. cca 10 cm : </t>
  </si>
  <si>
    <t>47*0,5*0,1</t>
  </si>
  <si>
    <t>2*6,5*0,5*0,1</t>
  </si>
  <si>
    <t>18,6*0,5*0,1</t>
  </si>
  <si>
    <t>2*30,6*0,5*0,1</t>
  </si>
  <si>
    <t>2*6,15*0,5*0,1</t>
  </si>
  <si>
    <t>2*6*6*0,1</t>
  </si>
  <si>
    <t>583320003R</t>
  </si>
  <si>
    <t>Kamenivo těžené frakce 63/125</t>
  </si>
  <si>
    <t>4*1*1,7</t>
  </si>
  <si>
    <t>2*3*1*1,7</t>
  </si>
  <si>
    <t>215901101RT5</t>
  </si>
  <si>
    <t>Zhutnění podloží z hornin nesoudržných  vibrační deskou,pěchem</t>
  </si>
  <si>
    <t>302</t>
  </si>
  <si>
    <t>493</t>
  </si>
  <si>
    <t>46,2*3,4</t>
  </si>
  <si>
    <t>6,3*7,7</t>
  </si>
  <si>
    <t>2*4*4,5/2</t>
  </si>
  <si>
    <t>564831111RT2</t>
  </si>
  <si>
    <t>Podklad ze štěrkodrti po zhutnění tloušťky 10 cm štěrkodrť frakce 8-16 mm</t>
  </si>
  <si>
    <t>564861111RT2</t>
  </si>
  <si>
    <t>Podklad ze štěrkodrti po zhutnění tloušťky 20 cm štěrkodrť frakce 16-32 mm</t>
  </si>
  <si>
    <t>564861111RT4</t>
  </si>
  <si>
    <t>Podklad ze štěrkodrti po zhutnění tloušťky 20 cm štěrkodrť frakce 0-63 mm</t>
  </si>
  <si>
    <t>565141111R00</t>
  </si>
  <si>
    <t>Podklad z obal kam.ACP 16+,ACP 22+,do 3 m,tl. 6 cm</t>
  </si>
  <si>
    <t xml:space="preserve">ACP16 : </t>
  </si>
  <si>
    <t xml:space="preserve">ACP22 : </t>
  </si>
  <si>
    <t>567122114R00</t>
  </si>
  <si>
    <t>Podklad z kameniva zpev.cementem SC C8/10 tl.15 cm</t>
  </si>
  <si>
    <t>568111111R00</t>
  </si>
  <si>
    <t>Zřízení vrstvy z geotextilie skl.do 1:5, š.do 3 m</t>
  </si>
  <si>
    <t>573191111R00</t>
  </si>
  <si>
    <t>Nátěr infiltrační kationaktivní emulzí 1kg/m2</t>
  </si>
  <si>
    <t>573231110R00</t>
  </si>
  <si>
    <t>Postřik živičný spojovací z emulze 0,3-0,5 kg/m2</t>
  </si>
  <si>
    <t xml:space="preserve">dvakrát : </t>
  </si>
  <si>
    <t>46,2*3,4*2</t>
  </si>
  <si>
    <t>6,3*7,7*2</t>
  </si>
  <si>
    <t>2*4*4,5/2*2</t>
  </si>
  <si>
    <t>577131111R00</t>
  </si>
  <si>
    <t>Beton asfalt. ACO 11+ obrusný, š. do 3 m, tl. 4 cm</t>
  </si>
  <si>
    <t>596921114R00</t>
  </si>
  <si>
    <t>Kladení bet.veget.dlaždic,lože 30 mm,pl.nad 500 m2</t>
  </si>
  <si>
    <t>596921191R00</t>
  </si>
  <si>
    <t>Příplatek za výpl.spár veg.bet.dlaždic,bez dodávky</t>
  </si>
  <si>
    <t xml:space="preserve">dle tech. litu BEST-Akvabelis tvoří podíl zatravnění 31 % plochy(spáry v šíři 30 mm), na tl. 8 cm : </t>
  </si>
  <si>
    <t>302*0,31*0,08</t>
  </si>
  <si>
    <t>493*0,31*0,08</t>
  </si>
  <si>
    <t>592452572R</t>
  </si>
  <si>
    <t>Dlažba zatravňovací  BEST-Akvabelis</t>
  </si>
  <si>
    <t>302*1,1</t>
  </si>
  <si>
    <t>493*1,1</t>
  </si>
  <si>
    <t>693660212R</t>
  </si>
  <si>
    <t>Textilie netkaná VLITEX bílý šíře 200 cm, 300 g/m2</t>
  </si>
  <si>
    <t>46,2*3,4*1,1</t>
  </si>
  <si>
    <t>6,3*7,7*1,1</t>
  </si>
  <si>
    <t>2*4*4,5/2*1,1</t>
  </si>
  <si>
    <t>69366198R</t>
  </si>
  <si>
    <t>Geotextilie FILTEK 300 g/m2 š. 200cm 100% PP</t>
  </si>
  <si>
    <t>289971211R00</t>
  </si>
  <si>
    <t>Zřízení vrstvy z geotextilie</t>
  </si>
  <si>
    <t xml:space="preserve">obalení drenážní kanalizace : </t>
  </si>
  <si>
    <t>50*2*3,14*0,08*1,05</t>
  </si>
  <si>
    <t>60*2*3,14*0,08*1,05</t>
  </si>
  <si>
    <t xml:space="preserve">separační vrstva v retenčních(vsakovacích) jámách na dr. kanalizaci : </t>
  </si>
  <si>
    <t>4*6*1*1</t>
  </si>
  <si>
    <t>2*3*6*1*1</t>
  </si>
  <si>
    <t>871318111R00</t>
  </si>
  <si>
    <t>Kladení drenážního potrubí z plastických hmot</t>
  </si>
  <si>
    <t>50</t>
  </si>
  <si>
    <t>60</t>
  </si>
  <si>
    <t>894432112R00</t>
  </si>
  <si>
    <t>Osazení plastové šachty revizní prům.425 mm, Wavin</t>
  </si>
  <si>
    <t>899711121R00</t>
  </si>
  <si>
    <t>Fólie výstražná z PVC šedá, šířka 22 cm</t>
  </si>
  <si>
    <t>8006</t>
  </si>
  <si>
    <t>Ukončení drenážní  kanalizace  do vsaku</t>
  </si>
  <si>
    <t>Vlastní</t>
  </si>
  <si>
    <t>Indiv</t>
  </si>
  <si>
    <t xml:space="preserve">retenční a vsakovací jámy : </t>
  </si>
  <si>
    <t>4</t>
  </si>
  <si>
    <t>2*3</t>
  </si>
  <si>
    <t>286139922R</t>
  </si>
  <si>
    <t>HEGLER SIROBAU-Rw trubka drenážní PE-HD DN 150 perforovaná, SN 8</t>
  </si>
  <si>
    <t>50*1,1</t>
  </si>
  <si>
    <t>60*1,1</t>
  </si>
  <si>
    <t>286971402R</t>
  </si>
  <si>
    <t>Roura šachtová korugovaná  bez hrdla 425/1500 mm Tegra 425</t>
  </si>
  <si>
    <t xml:space="preserve">pro menší hloubku bude vždy pro dvě šachty 1 kus(půlit) : </t>
  </si>
  <si>
    <t>28697161R</t>
  </si>
  <si>
    <t>Těsnění pro šachtové dno DN=400 mm</t>
  </si>
  <si>
    <t>286971672R</t>
  </si>
  <si>
    <t>Dno šachtové výkyvné TEGRA 425/160 přímé pro KG</t>
  </si>
  <si>
    <t>55241704R</t>
  </si>
  <si>
    <t>Poklop litina 425/12,5 t kruhový do teleskopu Tegra 425</t>
  </si>
  <si>
    <t>50*2*3,14*0,08*1,05*1,1</t>
  </si>
  <si>
    <t>60*2*3,14*0,08*1,05*1,1</t>
  </si>
  <si>
    <t>4*6*1*1*1,1</t>
  </si>
  <si>
    <t>2*3*6*1*1*1,1</t>
  </si>
  <si>
    <t>914001121R00</t>
  </si>
  <si>
    <t>Osaz.sloupku dopr.značky vč. bet.základu+Al patka</t>
  </si>
  <si>
    <t xml:space="preserve">parkovací plocha A(IP 11b +E1) : </t>
  </si>
  <si>
    <t xml:space="preserve">parkovací plocha B((IP 11b+ E1 , 2 x IP 12) : </t>
  </si>
  <si>
    <t>3</t>
  </si>
  <si>
    <t xml:space="preserve">vozovka(C2c,P4,IP 4b) : </t>
  </si>
  <si>
    <t>914001125R00</t>
  </si>
  <si>
    <t>Osazení svislé dopr.značky na sloupek nebo konzolu</t>
  </si>
  <si>
    <t>1+1</t>
  </si>
  <si>
    <t>3+1</t>
  </si>
  <si>
    <t>915711111RT1</t>
  </si>
  <si>
    <t>Vodorovné značení dělicích čar 12 cm střík.barvou barva bílá</t>
  </si>
  <si>
    <t xml:space="preserve">vyznačení parkovacích míst : </t>
  </si>
  <si>
    <t>17*5,5</t>
  </si>
  <si>
    <t>2*10*5,5</t>
  </si>
  <si>
    <t>917862111R00</t>
  </si>
  <si>
    <t>Osazení stojat. obrub.bet. s opěrou,lože z C 30/37</t>
  </si>
  <si>
    <t xml:space="preserve">obruba s nášlapem 120 mm-150/250/1000 : </t>
  </si>
  <si>
    <t>59,2</t>
  </si>
  <si>
    <t xml:space="preserve">obruba s nášlapem 0 mm-100/250/1000 : </t>
  </si>
  <si>
    <t>46,5</t>
  </si>
  <si>
    <t>127</t>
  </si>
  <si>
    <t xml:space="preserve">obruba s nášlapem 0mm-100/250/1000 : </t>
  </si>
  <si>
    <t>64,5</t>
  </si>
  <si>
    <t>914991001R00</t>
  </si>
  <si>
    <t>Montáž dočasné značky včetně stojanu</t>
  </si>
  <si>
    <t>ks</t>
  </si>
  <si>
    <t xml:space="preserve">počet bude upřesněn dle odsouhlaseného DIO : </t>
  </si>
  <si>
    <t xml:space="preserve">předpoklad 10 ks : </t>
  </si>
  <si>
    <t>10</t>
  </si>
  <si>
    <t>914992001R00</t>
  </si>
  <si>
    <t>Nájem dopravní značky včetně stojanu - den</t>
  </si>
  <si>
    <t xml:space="preserve">předpoklad 10 ks  po dobu tří měsíců : </t>
  </si>
  <si>
    <t>10*90</t>
  </si>
  <si>
    <t>914993001R00</t>
  </si>
  <si>
    <t>Demontáž dočasné značky včetně stojanu</t>
  </si>
  <si>
    <t>919735112R00</t>
  </si>
  <si>
    <t>Řezání stávajícího živičného krytu tl. 5 - 10 cm</t>
  </si>
  <si>
    <t xml:space="preserve">v místě napojení na stávající komunikaci,cca : </t>
  </si>
  <si>
    <t>40445029.AR</t>
  </si>
  <si>
    <t>Značka dopr příkazová C1-C14b 500 fól 1, EG 7letá</t>
  </si>
  <si>
    <t xml:space="preserve">vozovka(C2c) : </t>
  </si>
  <si>
    <t>40445044.AR</t>
  </si>
  <si>
    <t>Značka dopr inf IP 4b-7,10a,b 500/500 fól1,EG7letá</t>
  </si>
  <si>
    <t xml:space="preserve">vozovka(IP 4b) : </t>
  </si>
  <si>
    <t>40445050.AR</t>
  </si>
  <si>
    <t>Značka dopr inf IP 11-13 500/700 fól1, EG7letá</t>
  </si>
  <si>
    <t xml:space="preserve">parkovací plocha A(IP 11b ) : </t>
  </si>
  <si>
    <t xml:space="preserve">parkovací plocha B((IP 11b , 2 x IP 12) : </t>
  </si>
  <si>
    <t>40445141.AR</t>
  </si>
  <si>
    <t>Značka dopr dodat E1,2a,b 500/500 fól 1, EG 7letá</t>
  </si>
  <si>
    <t xml:space="preserve">parkovací plocha A(E1) : </t>
  </si>
  <si>
    <t>40445214R</t>
  </si>
  <si>
    <t>Značka dopr.upr.přednost P4 700 mm, pozink.tř.1</t>
  </si>
  <si>
    <t xml:space="preserve">vozovka(P4) : </t>
  </si>
  <si>
    <t>404459507R</t>
  </si>
  <si>
    <t>Sloupek Fe pr.70 pozinkovaný, l= 2500 mm</t>
  </si>
  <si>
    <t>59217010R</t>
  </si>
  <si>
    <t>Obrubník silniční betonový 150x250x1000 mm přírodní</t>
  </si>
  <si>
    <t>59,2*1,1</t>
  </si>
  <si>
    <t>-0,12</t>
  </si>
  <si>
    <t>127*1,1</t>
  </si>
  <si>
    <t>-0,7</t>
  </si>
  <si>
    <t>59217421R</t>
  </si>
  <si>
    <t>Obrubník chodníkový ABO 14-10 1000/100/250 přírodní</t>
  </si>
  <si>
    <t>46,5*1,1</t>
  </si>
  <si>
    <t>-0,15</t>
  </si>
  <si>
    <t>64,5*1,1</t>
  </si>
  <si>
    <t>0,05</t>
  </si>
  <si>
    <t>900      R02</t>
  </si>
  <si>
    <t>HZS stavební dělník v tarifní třídě 5</t>
  </si>
  <si>
    <t>h</t>
  </si>
  <si>
    <t xml:space="preserve">přípomoce, vytyčování ap. : </t>
  </si>
  <si>
    <t>15</t>
  </si>
  <si>
    <t>998223011R00</t>
  </si>
  <si>
    <t>Přesun hmot, pozemní komunikace, kryt dlážděný</t>
  </si>
  <si>
    <t>POL1_2</t>
  </si>
  <si>
    <t>1136,33</t>
  </si>
  <si>
    <t>767911821R00</t>
  </si>
  <si>
    <t>Demontáž drátěného pletiva výšky do 1,6 m včetně sloupků</t>
  </si>
  <si>
    <t xml:space="preserve">výměra dle TZ-demolice : </t>
  </si>
  <si>
    <t>46</t>
  </si>
  <si>
    <t>767996803R00</t>
  </si>
  <si>
    <t>Demontáž atypických ocelových konstr. do 250 kg včetně likvidace</t>
  </si>
  <si>
    <t xml:space="preserve">demontáž zábradlí podél komunikace : </t>
  </si>
  <si>
    <t xml:space="preserve">cca 40 x 5 kg : </t>
  </si>
  <si>
    <t>200</t>
  </si>
  <si>
    <t>Vytyčení stavby a geometrické zaměření,včetně geometrického plánu pro vklad do KN</t>
  </si>
  <si>
    <t>kpl</t>
  </si>
  <si>
    <t>Odstranění a llikvidace na skládce -klepadel</t>
  </si>
  <si>
    <t>DIO</t>
  </si>
  <si>
    <t xml:space="preserve">zpracování a odsouhlasení DIO : </t>
  </si>
  <si>
    <t>230191027R00</t>
  </si>
  <si>
    <t>Uložení chráničky ve výkopu PE 160x6,2 mm</t>
  </si>
  <si>
    <t xml:space="preserve">chránička pod parkovištěm A : </t>
  </si>
  <si>
    <t>8,22</t>
  </si>
  <si>
    <t xml:space="preserve">chránička pod vozovkou : </t>
  </si>
  <si>
    <t>13,5</t>
  </si>
  <si>
    <t>3457114708R</t>
  </si>
  <si>
    <t>Trubka kabelová chránička KOPOFLEX KF 09160</t>
  </si>
  <si>
    <t>8,22*1,1</t>
  </si>
  <si>
    <t>13,5*1,1</t>
  </si>
  <si>
    <t>005121 R</t>
  </si>
  <si>
    <t>Zařízení staveniště</t>
  </si>
  <si>
    <t>VRN</t>
  </si>
  <si>
    <t>POL99_2</t>
  </si>
  <si>
    <t>VRN2</t>
  </si>
  <si>
    <t>Přesun stavebních kapacit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</si>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</sst>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19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2.75"/>
  <sheetData>
    <row r="1" spans="1:7">
      <c r="A1" s="21" t="s">
        <v>40</v>
      </c>
    </row>
    <row r="2" spans="1:7" ht="57.75" customHeight="1">
      <c r="A2" s="76" t="s">
        <v>41</v>
      </c>
      <c r="B2" s="76"/>
      <c r="C2" s="76"/>
      <c r="D2" s="76"/>
      <c r="E2" s="76"/>
      <c r="F2" s="76"/>
      <c r="G2" s="76"/>
    </row>
  </sheetData>
  <sheetProtection password="8059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2"/>
  <sheetViews>
    <sheetView showGridLines="0" topLeftCell="B22" zoomScaleNormal="100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>
      <c r="A2" s="2"/>
      <c r="B2" s="111" t="s">
        <v>24</v>
      </c>
      <c r="C2" s="112"/>
      <c r="D2" s="113" t="s">
        <v>49</v>
      </c>
      <c r="E2" s="114" t="s">
        <v>44</v>
      </c>
      <c r="F2" s="115"/>
      <c r="G2" s="115"/>
      <c r="H2" s="115"/>
      <c r="I2" s="115"/>
      <c r="J2" s="116"/>
      <c r="O2" s="1"/>
    </row>
    <row r="3" spans="1:15" ht="27" customHeight="1">
      <c r="A3" s="2"/>
      <c r="B3" s="117" t="s">
        <v>46</v>
      </c>
      <c r="C3" s="112"/>
      <c r="D3" s="118" t="s">
        <v>45</v>
      </c>
      <c r="E3" s="119" t="s">
        <v>44</v>
      </c>
      <c r="F3" s="120"/>
      <c r="G3" s="120"/>
      <c r="H3" s="120"/>
      <c r="I3" s="120"/>
      <c r="J3" s="121"/>
    </row>
    <row r="4" spans="1:15" ht="23.25" customHeight="1">
      <c r="A4" s="108">
        <v>899</v>
      </c>
      <c r="B4" s="122" t="s">
        <v>47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>
      <c r="A5" s="2"/>
      <c r="B5" s="31" t="s">
        <v>23</v>
      </c>
      <c r="D5" s="128" t="s">
        <v>50</v>
      </c>
      <c r="E5" s="91"/>
      <c r="F5" s="91"/>
      <c r="G5" s="91"/>
      <c r="H5" s="18" t="s">
        <v>42</v>
      </c>
      <c r="I5" s="130" t="s">
        <v>54</v>
      </c>
      <c r="J5" s="8"/>
    </row>
    <row r="6" spans="1:15" ht="15.75" customHeight="1">
      <c r="A6" s="2"/>
      <c r="B6" s="28"/>
      <c r="C6" s="55"/>
      <c r="D6" s="110" t="s">
        <v>51</v>
      </c>
      <c r="E6" s="92"/>
      <c r="F6" s="92"/>
      <c r="G6" s="92"/>
      <c r="H6" s="18" t="s">
        <v>36</v>
      </c>
      <c r="I6" s="130" t="s">
        <v>55</v>
      </c>
      <c r="J6" s="8"/>
    </row>
    <row r="7" spans="1:15" ht="15.75" customHeight="1">
      <c r="A7" s="2"/>
      <c r="B7" s="29"/>
      <c r="C7" s="56"/>
      <c r="D7" s="109" t="s">
        <v>53</v>
      </c>
      <c r="E7" s="129" t="s">
        <v>52</v>
      </c>
      <c r="F7" s="93"/>
      <c r="G7" s="93"/>
      <c r="H7" s="24"/>
      <c r="I7" s="23"/>
      <c r="J7" s="34"/>
    </row>
    <row r="8" spans="1:15" ht="24" hidden="1" customHeight="1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>
      <c r="A9" s="2"/>
      <c r="B9" s="2"/>
      <c r="D9" s="51"/>
      <c r="H9" s="18" t="s">
        <v>36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20</v>
      </c>
      <c r="D11" s="131" t="s">
        <v>56</v>
      </c>
      <c r="E11" s="131"/>
      <c r="F11" s="131"/>
      <c r="G11" s="131"/>
      <c r="H11" s="18" t="s">
        <v>42</v>
      </c>
      <c r="I11" s="136"/>
      <c r="J11" s="8"/>
    </row>
    <row r="12" spans="1:15" ht="15.75" customHeight="1">
      <c r="A12" s="2"/>
      <c r="B12" s="28"/>
      <c r="C12" s="55"/>
      <c r="D12" s="132"/>
      <c r="E12" s="132"/>
      <c r="F12" s="132"/>
      <c r="G12" s="132"/>
      <c r="H12" s="18" t="s">
        <v>36</v>
      </c>
      <c r="I12" s="136"/>
      <c r="J12" s="8"/>
    </row>
    <row r="13" spans="1:15" ht="15.75" customHeight="1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>
      <c r="A14" s="2"/>
      <c r="B14" s="43" t="s">
        <v>22</v>
      </c>
      <c r="C14" s="58"/>
      <c r="D14" s="59" t="s">
        <v>48</v>
      </c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34</v>
      </c>
      <c r="C15" s="61"/>
      <c r="D15" s="54"/>
      <c r="E15" s="86" t="s">
        <v>32</v>
      </c>
      <c r="F15" s="86"/>
      <c r="G15" s="87" t="s">
        <v>33</v>
      </c>
      <c r="H15" s="87"/>
      <c r="I15" s="87" t="s">
        <v>31</v>
      </c>
      <c r="J15" s="88"/>
    </row>
    <row r="16" spans="1:15" ht="23.25" customHeight="1">
      <c r="A16" s="198" t="s">
        <v>26</v>
      </c>
      <c r="B16" s="38" t="s">
        <v>26</v>
      </c>
      <c r="C16" s="62"/>
      <c r="D16" s="63"/>
      <c r="E16" s="83">
        <f>SUMIF(F49:F58,A16,G49:G58)+SUMIF(F49:F58,"PSU",G49:G58)</f>
        <v>0</v>
      </c>
      <c r="F16" s="84"/>
      <c r="G16" s="83">
        <f>SUMIF(F49:F58,A16,H49:H58)+SUMIF(F49:F58,"PSU",H49:H58)</f>
        <v>0</v>
      </c>
      <c r="H16" s="84"/>
      <c r="I16" s="83">
        <f>SUMIF(F49:F58,A16,I49:I58)+SUMIF(F49:F58,"PSU",I49:I58)</f>
        <v>0</v>
      </c>
      <c r="J16" s="85"/>
    </row>
    <row r="17" spans="1:10" ht="23.25" customHeight="1">
      <c r="A17" s="198" t="s">
        <v>27</v>
      </c>
      <c r="B17" s="38" t="s">
        <v>27</v>
      </c>
      <c r="C17" s="62"/>
      <c r="D17" s="63"/>
      <c r="E17" s="83">
        <f>SUMIF(F49:F58,A17,G49:G58)</f>
        <v>0</v>
      </c>
      <c r="F17" s="84"/>
      <c r="G17" s="83">
        <f>SUMIF(F49:F58,A17,H49:H58)</f>
        <v>0</v>
      </c>
      <c r="H17" s="84"/>
      <c r="I17" s="83">
        <f>SUMIF(F49:F58,A17,I49:I58)</f>
        <v>0</v>
      </c>
      <c r="J17" s="85"/>
    </row>
    <row r="18" spans="1:10" ht="23.25" customHeight="1">
      <c r="A18" s="198" t="s">
        <v>28</v>
      </c>
      <c r="B18" s="38" t="s">
        <v>28</v>
      </c>
      <c r="C18" s="62"/>
      <c r="D18" s="63"/>
      <c r="E18" s="83">
        <f>SUMIF(F49:F58,A18,G49:G58)</f>
        <v>0</v>
      </c>
      <c r="F18" s="84"/>
      <c r="G18" s="83">
        <f>SUMIF(F49:F58,A18,H49:H58)</f>
        <v>0</v>
      </c>
      <c r="H18" s="84"/>
      <c r="I18" s="83">
        <f>SUMIF(F49:F58,A18,I49:I58)</f>
        <v>0</v>
      </c>
      <c r="J18" s="85"/>
    </row>
    <row r="19" spans="1:10" ht="23.25" customHeight="1">
      <c r="A19" s="198" t="s">
        <v>79</v>
      </c>
      <c r="B19" s="38" t="s">
        <v>29</v>
      </c>
      <c r="C19" s="62"/>
      <c r="D19" s="63"/>
      <c r="E19" s="83">
        <f>SUMIF(F49:F58,A19,G49:G58)</f>
        <v>0</v>
      </c>
      <c r="F19" s="84"/>
      <c r="G19" s="83">
        <f>SUMIF(F49:F58,A19,H49:H58)</f>
        <v>0</v>
      </c>
      <c r="H19" s="84"/>
      <c r="I19" s="83">
        <f>SUMIF(F49:F58,A19,I49:I58)</f>
        <v>0</v>
      </c>
      <c r="J19" s="85"/>
    </row>
    <row r="20" spans="1:10" ht="23.25" customHeight="1">
      <c r="A20" s="198" t="s">
        <v>80</v>
      </c>
      <c r="B20" s="38" t="s">
        <v>30</v>
      </c>
      <c r="C20" s="62"/>
      <c r="D20" s="63"/>
      <c r="E20" s="83">
        <f>SUMIF(F49:F58,A20,G49:G58)</f>
        <v>0</v>
      </c>
      <c r="F20" s="84"/>
      <c r="G20" s="83">
        <f>SUMIF(F49:F58,A20,H49:H58)</f>
        <v>0</v>
      </c>
      <c r="H20" s="84"/>
      <c r="I20" s="83">
        <f>SUMIF(F49:F58,A20,I49:I58)</f>
        <v>0</v>
      </c>
      <c r="J20" s="85"/>
    </row>
    <row r="21" spans="1:10" ht="23.25" customHeight="1">
      <c r="A21" s="2"/>
      <c r="B21" s="48" t="s">
        <v>31</v>
      </c>
      <c r="C21" s="64"/>
      <c r="D21" s="65"/>
      <c r="E21" s="89">
        <f>SUM(E16:F20)</f>
        <v>0</v>
      </c>
      <c r="F21" s="90"/>
      <c r="G21" s="89">
        <f>SUM(G16:H20)</f>
        <v>0</v>
      </c>
      <c r="H21" s="90"/>
      <c r="I21" s="89">
        <f>SUM(I16:J20)</f>
        <v>0</v>
      </c>
      <c r="J21" s="99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>
      <c r="A28" s="2"/>
      <c r="B28" s="168" t="s">
        <v>25</v>
      </c>
      <c r="C28" s="169"/>
      <c r="D28" s="169"/>
      <c r="E28" s="170"/>
      <c r="F28" s="171"/>
      <c r="G28" s="172">
        <f>ZakladDPHSniVypocet+ZakladDPHZaklVypocet</f>
        <v>0</v>
      </c>
      <c r="H28" s="172"/>
      <c r="I28" s="172"/>
      <c r="J28" s="173" t="str">
        <f t="shared" si="0"/>
        <v>CZK</v>
      </c>
    </row>
    <row r="29" spans="1:10" ht="27.75" customHeight="1" thickBot="1">
      <c r="A29" s="2">
        <f>(A27-INT(A27))*100</f>
        <v>0</v>
      </c>
      <c r="B29" s="168" t="s">
        <v>37</v>
      </c>
      <c r="C29" s="174"/>
      <c r="D29" s="174"/>
      <c r="E29" s="174"/>
      <c r="F29" s="175"/>
      <c r="G29" s="176">
        <f>A27</f>
        <v>0</v>
      </c>
      <c r="H29" s="176"/>
      <c r="I29" s="176"/>
      <c r="J29" s="177" t="s">
        <v>59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>
      <c r="B37" s="140" t="s">
        <v>17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>
      <c r="A38" s="139" t="s">
        <v>39</v>
      </c>
      <c r="B38" s="144" t="s">
        <v>18</v>
      </c>
      <c r="C38" s="145" t="s">
        <v>6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19</v>
      </c>
      <c r="I38" s="147" t="s">
        <v>1</v>
      </c>
      <c r="J38" s="148" t="s">
        <v>0</v>
      </c>
    </row>
    <row r="39" spans="1:10" ht="25.5" hidden="1" customHeight="1">
      <c r="A39" s="139">
        <v>1</v>
      </c>
      <c r="B39" s="149" t="s">
        <v>57</v>
      </c>
      <c r="C39" s="150"/>
      <c r="D39" s="150"/>
      <c r="E39" s="150"/>
      <c r="F39" s="151">
        <f>'SO 01 1 Pol'!AE481</f>
        <v>0</v>
      </c>
      <c r="G39" s="152">
        <f>'SO 01 1 Pol'!AF481</f>
        <v>0</v>
      </c>
      <c r="H39" s="153">
        <f>(F39*SazbaDPH1/100)+(G39*SazbaDPH2/100)</f>
        <v>0</v>
      </c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>
      <c r="A40" s="139">
        <v>2</v>
      </c>
      <c r="B40" s="155" t="s">
        <v>45</v>
      </c>
      <c r="C40" s="156" t="s">
        <v>44</v>
      </c>
      <c r="D40" s="156"/>
      <c r="E40" s="156"/>
      <c r="F40" s="157">
        <f>'SO 01 1 Pol'!AE481</f>
        <v>0</v>
      </c>
      <c r="G40" s="158">
        <f>'SO 01 1 Pol'!AF481</f>
        <v>0</v>
      </c>
      <c r="H40" s="158">
        <f>(F40*SazbaDPH1/100)+(G40*SazbaDPH2/100)</f>
        <v>0</v>
      </c>
      <c r="I40" s="158">
        <f>F40+G40+H40</f>
        <v>0</v>
      </c>
      <c r="J40" s="159" t="str">
        <f>IF(CenaCelkemVypocet=0,"",I40/CenaCelkemVypocet*100)</f>
        <v/>
      </c>
    </row>
    <row r="41" spans="1:10" ht="25.5" hidden="1" customHeight="1">
      <c r="A41" s="139">
        <v>3</v>
      </c>
      <c r="B41" s="160" t="s">
        <v>43</v>
      </c>
      <c r="C41" s="150" t="s">
        <v>44</v>
      </c>
      <c r="D41" s="150"/>
      <c r="E41" s="150"/>
      <c r="F41" s="161">
        <f>'SO 01 1 Pol'!AE481</f>
        <v>0</v>
      </c>
      <c r="G41" s="153">
        <f>'SO 01 1 Pol'!AF481</f>
        <v>0</v>
      </c>
      <c r="H41" s="153">
        <f>(F41*SazbaDPH1/100)+(G41*SazbaDPH2/100)</f>
        <v>0</v>
      </c>
      <c r="I41" s="153">
        <f>F41+G41+H41</f>
        <v>0</v>
      </c>
      <c r="J41" s="154" t="str">
        <f>IF(CenaCelkemVypocet=0,"",I41/CenaCelkemVypocet*100)</f>
        <v/>
      </c>
    </row>
    <row r="42" spans="1:10" ht="25.5" hidden="1" customHeight="1">
      <c r="A42" s="139"/>
      <c r="B42" s="162" t="s">
        <v>58</v>
      </c>
      <c r="C42" s="163"/>
      <c r="D42" s="163"/>
      <c r="E42" s="164"/>
      <c r="F42" s="165">
        <f>SUMIF(A39:A41,"=1",F39:F41)</f>
        <v>0</v>
      </c>
      <c r="G42" s="166">
        <f>SUMIF(A39:A41,"=1",G39:G41)</f>
        <v>0</v>
      </c>
      <c r="H42" s="166">
        <f>SUMIF(A39:A41,"=1",H39:H41)</f>
        <v>0</v>
      </c>
      <c r="I42" s="166">
        <f>SUMIF(A39:A41,"=1",I39:I41)</f>
        <v>0</v>
      </c>
      <c r="J42" s="167">
        <f>SUMIF(A39:A41,"=1",J39:J41)</f>
        <v>0</v>
      </c>
    </row>
    <row r="46" spans="1:10" ht="15.75">
      <c r="B46" s="178" t="s">
        <v>60</v>
      </c>
    </row>
    <row r="48" spans="1:10" ht="25.5" customHeight="1">
      <c r="A48" s="180"/>
      <c r="B48" s="183" t="s">
        <v>18</v>
      </c>
      <c r="C48" s="183" t="s">
        <v>6</v>
      </c>
      <c r="D48" s="184"/>
      <c r="E48" s="184"/>
      <c r="F48" s="185" t="s">
        <v>61</v>
      </c>
      <c r="G48" s="185" t="s">
        <v>32</v>
      </c>
      <c r="H48" s="185" t="s">
        <v>33</v>
      </c>
      <c r="I48" s="185" t="s">
        <v>31</v>
      </c>
      <c r="J48" s="185" t="s">
        <v>0</v>
      </c>
    </row>
    <row r="49" spans="1:10" ht="36.75" customHeight="1">
      <c r="A49" s="181"/>
      <c r="B49" s="186" t="s">
        <v>43</v>
      </c>
      <c r="C49" s="187" t="s">
        <v>62</v>
      </c>
      <c r="D49" s="188"/>
      <c r="E49" s="188"/>
      <c r="F49" s="194" t="s">
        <v>26</v>
      </c>
      <c r="G49" s="195">
        <f>'SO 01 1 Pol'!I8</f>
        <v>0</v>
      </c>
      <c r="H49" s="195">
        <f>'SO 01 1 Pol'!K8</f>
        <v>0</v>
      </c>
      <c r="I49" s="195">
        <f>G49+H49</f>
        <v>0</v>
      </c>
      <c r="J49" s="192" t="str">
        <f>IF(I59=0,"",I49/I59*100)</f>
        <v/>
      </c>
    </row>
    <row r="50" spans="1:10" ht="36.75" customHeight="1">
      <c r="A50" s="181"/>
      <c r="B50" s="186" t="s">
        <v>63</v>
      </c>
      <c r="C50" s="187" t="s">
        <v>64</v>
      </c>
      <c r="D50" s="188"/>
      <c r="E50" s="188"/>
      <c r="F50" s="194" t="s">
        <v>26</v>
      </c>
      <c r="G50" s="195">
        <f>'SO 01 1 Pol'!I169</f>
        <v>0</v>
      </c>
      <c r="H50" s="195">
        <f>'SO 01 1 Pol'!K169</f>
        <v>0</v>
      </c>
      <c r="I50" s="195">
        <f>G50+H50</f>
        <v>0</v>
      </c>
      <c r="J50" s="192" t="str">
        <f>IF(I59=0,"",I50/I59*100)</f>
        <v/>
      </c>
    </row>
    <row r="51" spans="1:10" ht="36.75" customHeight="1">
      <c r="A51" s="181"/>
      <c r="B51" s="186" t="s">
        <v>65</v>
      </c>
      <c r="C51" s="187" t="s">
        <v>66</v>
      </c>
      <c r="D51" s="188"/>
      <c r="E51" s="188"/>
      <c r="F51" s="194" t="s">
        <v>26</v>
      </c>
      <c r="G51" s="195">
        <f>'SO 01 1 Pol'!I181</f>
        <v>0</v>
      </c>
      <c r="H51" s="195">
        <f>'SO 01 1 Pol'!K181</f>
        <v>0</v>
      </c>
      <c r="I51" s="195">
        <f>G51+H51</f>
        <v>0</v>
      </c>
      <c r="J51" s="192" t="str">
        <f>IF(I59=0,"",I51/I59*100)</f>
        <v/>
      </c>
    </row>
    <row r="52" spans="1:10" ht="36.75" customHeight="1">
      <c r="A52" s="181"/>
      <c r="B52" s="186" t="s">
        <v>67</v>
      </c>
      <c r="C52" s="187" t="s">
        <v>68</v>
      </c>
      <c r="D52" s="188"/>
      <c r="E52" s="188"/>
      <c r="F52" s="194" t="s">
        <v>26</v>
      </c>
      <c r="G52" s="195">
        <f>'SO 01 1 Pol'!I279</f>
        <v>0</v>
      </c>
      <c r="H52" s="195">
        <f>'SO 01 1 Pol'!K279</f>
        <v>0</v>
      </c>
      <c r="I52" s="195">
        <f>G52+H52</f>
        <v>0</v>
      </c>
      <c r="J52" s="192" t="str">
        <f>IF(I59=0,"",I52/I59*100)</f>
        <v/>
      </c>
    </row>
    <row r="53" spans="1:10" ht="36.75" customHeight="1">
      <c r="A53" s="181"/>
      <c r="B53" s="186" t="s">
        <v>69</v>
      </c>
      <c r="C53" s="187" t="s">
        <v>70</v>
      </c>
      <c r="D53" s="188"/>
      <c r="E53" s="188"/>
      <c r="F53" s="194" t="s">
        <v>26</v>
      </c>
      <c r="G53" s="195">
        <f>'SO 01 1 Pol'!I349</f>
        <v>0</v>
      </c>
      <c r="H53" s="195">
        <f>'SO 01 1 Pol'!K349</f>
        <v>0</v>
      </c>
      <c r="I53" s="195">
        <f>G53+H53</f>
        <v>0</v>
      </c>
      <c r="J53" s="192" t="str">
        <f>IF(I59=0,"",I53/I59*100)</f>
        <v/>
      </c>
    </row>
    <row r="54" spans="1:10" ht="36.75" customHeight="1">
      <c r="A54" s="181"/>
      <c r="B54" s="186" t="s">
        <v>71</v>
      </c>
      <c r="C54" s="187" t="s">
        <v>72</v>
      </c>
      <c r="D54" s="188"/>
      <c r="E54" s="188"/>
      <c r="F54" s="194" t="s">
        <v>26</v>
      </c>
      <c r="G54" s="195">
        <f>'SO 01 1 Pol'!I442</f>
        <v>0</v>
      </c>
      <c r="H54" s="195">
        <f>'SO 01 1 Pol'!K442</f>
        <v>0</v>
      </c>
      <c r="I54" s="195">
        <f>G54+H54</f>
        <v>0</v>
      </c>
      <c r="J54" s="192" t="str">
        <f>IF(I59=0,"",I54/I59*100)</f>
        <v/>
      </c>
    </row>
    <row r="55" spans="1:10" ht="36.75" customHeight="1">
      <c r="A55" s="181"/>
      <c r="B55" s="186" t="s">
        <v>73</v>
      </c>
      <c r="C55" s="187" t="s">
        <v>74</v>
      </c>
      <c r="D55" s="188"/>
      <c r="E55" s="188"/>
      <c r="F55" s="194" t="s">
        <v>27</v>
      </c>
      <c r="G55" s="195">
        <f>'SO 01 1 Pol'!I448</f>
        <v>0</v>
      </c>
      <c r="H55" s="195">
        <f>'SO 01 1 Pol'!K448</f>
        <v>0</v>
      </c>
      <c r="I55" s="195">
        <f>G55+H55</f>
        <v>0</v>
      </c>
      <c r="J55" s="192" t="str">
        <f>IF(I59=0,"",I55/I59*100)</f>
        <v/>
      </c>
    </row>
    <row r="56" spans="1:10" ht="36.75" customHeight="1">
      <c r="A56" s="181"/>
      <c r="B56" s="186" t="s">
        <v>75</v>
      </c>
      <c r="C56" s="187" t="s">
        <v>76</v>
      </c>
      <c r="D56" s="188"/>
      <c r="E56" s="188"/>
      <c r="F56" s="194" t="s">
        <v>27</v>
      </c>
      <c r="G56" s="195">
        <f>'SO 01 1 Pol'!I456</f>
        <v>0</v>
      </c>
      <c r="H56" s="195">
        <f>'SO 01 1 Pol'!K456</f>
        <v>0</v>
      </c>
      <c r="I56" s="195">
        <f>G56+H56</f>
        <v>0</v>
      </c>
      <c r="J56" s="192" t="str">
        <f>IF(I59=0,"",I56/I59*100)</f>
        <v/>
      </c>
    </row>
    <row r="57" spans="1:10" ht="36.75" customHeight="1">
      <c r="A57" s="181"/>
      <c r="B57" s="186" t="s">
        <v>77</v>
      </c>
      <c r="C57" s="187" t="s">
        <v>78</v>
      </c>
      <c r="D57" s="188"/>
      <c r="E57" s="188"/>
      <c r="F57" s="194" t="s">
        <v>28</v>
      </c>
      <c r="G57" s="195">
        <f>'SO 01 1 Pol'!I464</f>
        <v>0</v>
      </c>
      <c r="H57" s="195">
        <f>'SO 01 1 Pol'!K464</f>
        <v>0</v>
      </c>
      <c r="I57" s="195">
        <f>G57+H57</f>
        <v>0</v>
      </c>
      <c r="J57" s="192" t="str">
        <f>IF(I59=0,"",I57/I59*100)</f>
        <v/>
      </c>
    </row>
    <row r="58" spans="1:10" ht="36.75" customHeight="1">
      <c r="A58" s="181"/>
      <c r="B58" s="186" t="s">
        <v>79</v>
      </c>
      <c r="C58" s="187" t="s">
        <v>29</v>
      </c>
      <c r="D58" s="188"/>
      <c r="E58" s="188"/>
      <c r="F58" s="194" t="s">
        <v>79</v>
      </c>
      <c r="G58" s="195">
        <f>'SO 01 1 Pol'!I475</f>
        <v>0</v>
      </c>
      <c r="H58" s="195">
        <f>'SO 01 1 Pol'!K475</f>
        <v>0</v>
      </c>
      <c r="I58" s="195">
        <f>G58+H58</f>
        <v>0</v>
      </c>
      <c r="J58" s="192" t="str">
        <f>IF(I59=0,"",I58/I59*100)</f>
        <v/>
      </c>
    </row>
    <row r="59" spans="1:10" ht="25.5" customHeight="1">
      <c r="A59" s="182"/>
      <c r="B59" s="189" t="s">
        <v>1</v>
      </c>
      <c r="C59" s="190"/>
      <c r="D59" s="191"/>
      <c r="E59" s="191"/>
      <c r="F59" s="196"/>
      <c r="G59" s="197">
        <f>SUM(G49:G58)</f>
        <v>0</v>
      </c>
      <c r="H59" s="197">
        <f>SUM(H49:H58)</f>
        <v>0</v>
      </c>
      <c r="I59" s="197">
        <f>SUM(I49:I58)</f>
        <v>0</v>
      </c>
      <c r="J59" s="193">
        <f>SUM(J49:J58)</f>
        <v>0</v>
      </c>
    </row>
    <row r="60" spans="1:10">
      <c r="F60" s="137"/>
      <c r="G60" s="137"/>
      <c r="H60" s="137"/>
      <c r="I60" s="137"/>
      <c r="J60" s="138"/>
    </row>
    <row r="61" spans="1:10">
      <c r="F61" s="137"/>
      <c r="G61" s="137"/>
      <c r="H61" s="137"/>
      <c r="I61" s="137"/>
      <c r="J61" s="138"/>
    </row>
    <row r="62" spans="1:10">
      <c r="F62" s="137"/>
      <c r="G62" s="137"/>
      <c r="H62" s="137"/>
      <c r="I62" s="137"/>
      <c r="J62" s="138"/>
    </row>
  </sheetData>
  <sheetProtection password="8059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104" t="s">
        <v>7</v>
      </c>
      <c r="B1" s="104"/>
      <c r="C1" s="105"/>
      <c r="D1" s="104"/>
      <c r="E1" s="104"/>
      <c r="F1" s="104"/>
      <c r="G1" s="104"/>
    </row>
    <row r="2" spans="1:7" ht="24.95" customHeight="1">
      <c r="A2" s="50" t="s">
        <v>8</v>
      </c>
      <c r="B2" s="49"/>
      <c r="C2" s="106"/>
      <c r="D2" s="106"/>
      <c r="E2" s="106"/>
      <c r="F2" s="106"/>
      <c r="G2" s="107"/>
    </row>
    <row r="3" spans="1:7" ht="24.95" customHeight="1">
      <c r="A3" s="50" t="s">
        <v>9</v>
      </c>
      <c r="B3" s="49"/>
      <c r="C3" s="106"/>
      <c r="D3" s="106"/>
      <c r="E3" s="106"/>
      <c r="F3" s="106"/>
      <c r="G3" s="107"/>
    </row>
    <row r="4" spans="1:7" ht="24.95" customHeight="1">
      <c r="A4" s="50" t="s">
        <v>10</v>
      </c>
      <c r="B4" s="49"/>
      <c r="C4" s="106"/>
      <c r="D4" s="106"/>
      <c r="E4" s="106"/>
      <c r="F4" s="106"/>
      <c r="G4" s="107"/>
    </row>
    <row r="5" spans="1:7">
      <c r="B5" s="4"/>
      <c r="C5" s="5"/>
      <c r="D5" s="6"/>
    </row>
  </sheetData>
  <sheetProtection password="8059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79" customWidth="1"/>
    <col min="3" max="3" width="38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18" width="0" hidden="1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199" t="s">
        <v>7</v>
      </c>
      <c r="B1" s="199"/>
      <c r="C1" s="199"/>
      <c r="D1" s="199"/>
      <c r="E1" s="199"/>
      <c r="F1" s="199"/>
      <c r="G1" s="199"/>
      <c r="AG1" t="s">
        <v>81</v>
      </c>
    </row>
    <row r="2" spans="1:60" ht="24.95" customHeight="1">
      <c r="A2" s="200" t="s">
        <v>8</v>
      </c>
      <c r="B2" s="49" t="s">
        <v>49</v>
      </c>
      <c r="C2" s="203" t="s">
        <v>44</v>
      </c>
      <c r="D2" s="201"/>
      <c r="E2" s="201"/>
      <c r="F2" s="201"/>
      <c r="G2" s="202"/>
      <c r="AG2" t="s">
        <v>82</v>
      </c>
    </row>
    <row r="3" spans="1:60" ht="24.95" customHeight="1">
      <c r="A3" s="200" t="s">
        <v>9</v>
      </c>
      <c r="B3" s="49" t="s">
        <v>45</v>
      </c>
      <c r="C3" s="203" t="s">
        <v>44</v>
      </c>
      <c r="D3" s="201"/>
      <c r="E3" s="201"/>
      <c r="F3" s="201"/>
      <c r="G3" s="202"/>
      <c r="AC3" s="179" t="s">
        <v>82</v>
      </c>
      <c r="AG3" t="s">
        <v>83</v>
      </c>
    </row>
    <row r="4" spans="1:60" ht="24.95" customHeight="1">
      <c r="A4" s="204" t="s">
        <v>10</v>
      </c>
      <c r="B4" s="205" t="s">
        <v>43</v>
      </c>
      <c r="C4" s="206" t="s">
        <v>44</v>
      </c>
      <c r="D4" s="207"/>
      <c r="E4" s="207"/>
      <c r="F4" s="207"/>
      <c r="G4" s="208"/>
      <c r="AG4" t="s">
        <v>84</v>
      </c>
    </row>
    <row r="5" spans="1:60">
      <c r="D5" s="10"/>
    </row>
    <row r="6" spans="1:60" ht="38.25">
      <c r="A6" s="210" t="s">
        <v>85</v>
      </c>
      <c r="B6" s="212" t="s">
        <v>86</v>
      </c>
      <c r="C6" s="212" t="s">
        <v>87</v>
      </c>
      <c r="D6" s="211" t="s">
        <v>88</v>
      </c>
      <c r="E6" s="210" t="s">
        <v>89</v>
      </c>
      <c r="F6" s="209" t="s">
        <v>90</v>
      </c>
      <c r="G6" s="210" t="s">
        <v>31</v>
      </c>
      <c r="H6" s="213" t="s">
        <v>32</v>
      </c>
      <c r="I6" s="213" t="s">
        <v>91</v>
      </c>
      <c r="J6" s="213" t="s">
        <v>33</v>
      </c>
      <c r="K6" s="213" t="s">
        <v>92</v>
      </c>
      <c r="L6" s="213" t="s">
        <v>93</v>
      </c>
      <c r="M6" s="213" t="s">
        <v>94</v>
      </c>
      <c r="N6" s="213" t="s">
        <v>95</v>
      </c>
      <c r="O6" s="213" t="s">
        <v>96</v>
      </c>
      <c r="P6" s="213" t="s">
        <v>97</v>
      </c>
      <c r="Q6" s="213" t="s">
        <v>98</v>
      </c>
      <c r="R6" s="213" t="s">
        <v>99</v>
      </c>
      <c r="S6" s="213" t="s">
        <v>100</v>
      </c>
      <c r="T6" s="213" t="s">
        <v>101</v>
      </c>
      <c r="U6" s="213" t="s">
        <v>102</v>
      </c>
      <c r="V6" s="213" t="s">
        <v>103</v>
      </c>
      <c r="W6" s="213" t="s">
        <v>104</v>
      </c>
      <c r="X6" s="213" t="s">
        <v>105</v>
      </c>
    </row>
    <row r="7" spans="1:60" hidden="1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>
      <c r="A8" s="237" t="s">
        <v>106</v>
      </c>
      <c r="B8" s="238" t="s">
        <v>43</v>
      </c>
      <c r="C8" s="252" t="s">
        <v>62</v>
      </c>
      <c r="D8" s="239"/>
      <c r="E8" s="240"/>
      <c r="F8" s="241"/>
      <c r="G8" s="241">
        <f>SUMIF(AG9:AG168,"&lt;&gt;NOR",G9:G168)</f>
        <v>0</v>
      </c>
      <c r="H8" s="241"/>
      <c r="I8" s="241">
        <f>SUM(I9:I168)</f>
        <v>0</v>
      </c>
      <c r="J8" s="241"/>
      <c r="K8" s="241">
        <f>SUM(K9:K168)</f>
        <v>0</v>
      </c>
      <c r="L8" s="241"/>
      <c r="M8" s="241">
        <f>SUM(M9:M168)</f>
        <v>0</v>
      </c>
      <c r="N8" s="241"/>
      <c r="O8" s="241">
        <f>SUM(O9:O168)</f>
        <v>44.46</v>
      </c>
      <c r="P8" s="241"/>
      <c r="Q8" s="241">
        <f>SUM(Q9:Q168)</f>
        <v>111.11999999999999</v>
      </c>
      <c r="R8" s="241"/>
      <c r="S8" s="241"/>
      <c r="T8" s="242"/>
      <c r="U8" s="236"/>
      <c r="V8" s="236">
        <f>SUM(V9:V168)</f>
        <v>322.49</v>
      </c>
      <c r="W8" s="236"/>
      <c r="X8" s="236"/>
      <c r="AG8" t="s">
        <v>107</v>
      </c>
    </row>
    <row r="9" spans="1:60" ht="22.5" outlineLevel="1">
      <c r="A9" s="243">
        <v>1</v>
      </c>
      <c r="B9" s="244" t="s">
        <v>108</v>
      </c>
      <c r="C9" s="253" t="s">
        <v>109</v>
      </c>
      <c r="D9" s="245" t="s">
        <v>110</v>
      </c>
      <c r="E9" s="246">
        <v>1</v>
      </c>
      <c r="F9" s="247">
        <f>H9+J9</f>
        <v>0</v>
      </c>
      <c r="G9" s="247">
        <f>ROUND(E9*F9,2)</f>
        <v>0</v>
      </c>
      <c r="H9" s="248"/>
      <c r="I9" s="247">
        <f>ROUND(E9*H9,2)</f>
        <v>0</v>
      </c>
      <c r="J9" s="248"/>
      <c r="K9" s="247">
        <f>ROUND(E9*J9,2)</f>
        <v>0</v>
      </c>
      <c r="L9" s="247">
        <v>21</v>
      </c>
      <c r="M9" s="247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7"/>
      <c r="S9" s="247" t="s">
        <v>111</v>
      </c>
      <c r="T9" s="249" t="s">
        <v>111</v>
      </c>
      <c r="U9" s="233">
        <v>0.55000000000000004</v>
      </c>
      <c r="V9" s="233">
        <f>ROUND(E9*U9,2)</f>
        <v>0.55000000000000004</v>
      </c>
      <c r="W9" s="233"/>
      <c r="X9" s="233" t="s">
        <v>112</v>
      </c>
      <c r="Y9" s="214"/>
      <c r="Z9" s="214"/>
      <c r="AA9" s="214"/>
      <c r="AB9" s="214"/>
      <c r="AC9" s="214"/>
      <c r="AD9" s="214"/>
      <c r="AE9" s="214"/>
      <c r="AF9" s="214"/>
      <c r="AG9" s="214" t="s">
        <v>113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>
      <c r="A10" s="231"/>
      <c r="B10" s="232"/>
      <c r="C10" s="254" t="s">
        <v>114</v>
      </c>
      <c r="D10" s="234"/>
      <c r="E10" s="235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14"/>
      <c r="Z10" s="214"/>
      <c r="AA10" s="214"/>
      <c r="AB10" s="214"/>
      <c r="AC10" s="214"/>
      <c r="AD10" s="214"/>
      <c r="AE10" s="214"/>
      <c r="AF10" s="214"/>
      <c r="AG10" s="214" t="s">
        <v>115</v>
      </c>
      <c r="AH10" s="214">
        <v>0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>
      <c r="A11" s="231"/>
      <c r="B11" s="232"/>
      <c r="C11" s="254" t="s">
        <v>43</v>
      </c>
      <c r="D11" s="234"/>
      <c r="E11" s="235">
        <v>1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14"/>
      <c r="Z11" s="214"/>
      <c r="AA11" s="214"/>
      <c r="AB11" s="214"/>
      <c r="AC11" s="214"/>
      <c r="AD11" s="214"/>
      <c r="AE11" s="214"/>
      <c r="AF11" s="214"/>
      <c r="AG11" s="214" t="s">
        <v>115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>
      <c r="A12" s="243">
        <v>2</v>
      </c>
      <c r="B12" s="244" t="s">
        <v>116</v>
      </c>
      <c r="C12" s="253" t="s">
        <v>117</v>
      </c>
      <c r="D12" s="245" t="s">
        <v>110</v>
      </c>
      <c r="E12" s="246">
        <v>1</v>
      </c>
      <c r="F12" s="247">
        <f>H12+J12</f>
        <v>0</v>
      </c>
      <c r="G12" s="247">
        <f>ROUND(E12*F12,2)</f>
        <v>0</v>
      </c>
      <c r="H12" s="248"/>
      <c r="I12" s="247">
        <f>ROUND(E12*H12,2)</f>
        <v>0</v>
      </c>
      <c r="J12" s="248"/>
      <c r="K12" s="247">
        <f>ROUND(E12*J12,2)</f>
        <v>0</v>
      </c>
      <c r="L12" s="247">
        <v>21</v>
      </c>
      <c r="M12" s="247">
        <f>G12*(1+L12/100)</f>
        <v>0</v>
      </c>
      <c r="N12" s="247">
        <v>5.0000000000000002E-5</v>
      </c>
      <c r="O12" s="247">
        <f>ROUND(E12*N12,2)</f>
        <v>0</v>
      </c>
      <c r="P12" s="247">
        <v>0</v>
      </c>
      <c r="Q12" s="247">
        <f>ROUND(E12*P12,2)</f>
        <v>0</v>
      </c>
      <c r="R12" s="247"/>
      <c r="S12" s="247" t="s">
        <v>111</v>
      </c>
      <c r="T12" s="249" t="s">
        <v>111</v>
      </c>
      <c r="U12" s="233">
        <v>1.66</v>
      </c>
      <c r="V12" s="233">
        <f>ROUND(E12*U12,2)</f>
        <v>1.66</v>
      </c>
      <c r="W12" s="233"/>
      <c r="X12" s="233" t="s">
        <v>112</v>
      </c>
      <c r="Y12" s="214"/>
      <c r="Z12" s="214"/>
      <c r="AA12" s="214"/>
      <c r="AB12" s="214"/>
      <c r="AC12" s="214"/>
      <c r="AD12" s="214"/>
      <c r="AE12" s="214"/>
      <c r="AF12" s="214"/>
      <c r="AG12" s="214" t="s">
        <v>113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>
      <c r="A13" s="231"/>
      <c r="B13" s="232"/>
      <c r="C13" s="254" t="s">
        <v>43</v>
      </c>
      <c r="D13" s="234"/>
      <c r="E13" s="235">
        <v>1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14"/>
      <c r="Z13" s="214"/>
      <c r="AA13" s="214"/>
      <c r="AB13" s="214"/>
      <c r="AC13" s="214"/>
      <c r="AD13" s="214"/>
      <c r="AE13" s="214"/>
      <c r="AF13" s="214"/>
      <c r="AG13" s="214" t="s">
        <v>115</v>
      </c>
      <c r="AH13" s="214"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>
      <c r="A14" s="243">
        <v>3</v>
      </c>
      <c r="B14" s="244" t="s">
        <v>118</v>
      </c>
      <c r="C14" s="253" t="s">
        <v>119</v>
      </c>
      <c r="D14" s="245" t="s">
        <v>120</v>
      </c>
      <c r="E14" s="246">
        <v>147</v>
      </c>
      <c r="F14" s="247">
        <f>H14+J14</f>
        <v>0</v>
      </c>
      <c r="G14" s="247">
        <f>ROUND(E14*F14,2)</f>
        <v>0</v>
      </c>
      <c r="H14" s="248"/>
      <c r="I14" s="247">
        <f>ROUND(E14*H14,2)</f>
        <v>0</v>
      </c>
      <c r="J14" s="248"/>
      <c r="K14" s="247">
        <f>ROUND(E14*J14,2)</f>
        <v>0</v>
      </c>
      <c r="L14" s="247">
        <v>21</v>
      </c>
      <c r="M14" s="247">
        <f>G14*(1+L14/100)</f>
        <v>0</v>
      </c>
      <c r="N14" s="247">
        <v>0</v>
      </c>
      <c r="O14" s="247">
        <f>ROUND(E14*N14,2)</f>
        <v>0</v>
      </c>
      <c r="P14" s="247">
        <v>0.33</v>
      </c>
      <c r="Q14" s="247">
        <f>ROUND(E14*P14,2)</f>
        <v>48.51</v>
      </c>
      <c r="R14" s="247"/>
      <c r="S14" s="247" t="s">
        <v>111</v>
      </c>
      <c r="T14" s="249" t="s">
        <v>111</v>
      </c>
      <c r="U14" s="233">
        <v>0.06</v>
      </c>
      <c r="V14" s="233">
        <f>ROUND(E14*U14,2)</f>
        <v>8.82</v>
      </c>
      <c r="W14" s="233"/>
      <c r="X14" s="233" t="s">
        <v>112</v>
      </c>
      <c r="Y14" s="214"/>
      <c r="Z14" s="214"/>
      <c r="AA14" s="214"/>
      <c r="AB14" s="214"/>
      <c r="AC14" s="214"/>
      <c r="AD14" s="214"/>
      <c r="AE14" s="214"/>
      <c r="AF14" s="214"/>
      <c r="AG14" s="214" t="s">
        <v>121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>
      <c r="A15" s="231"/>
      <c r="B15" s="232"/>
      <c r="C15" s="254" t="s">
        <v>122</v>
      </c>
      <c r="D15" s="234"/>
      <c r="E15" s="235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14"/>
      <c r="Z15" s="214"/>
      <c r="AA15" s="214"/>
      <c r="AB15" s="214"/>
      <c r="AC15" s="214"/>
      <c r="AD15" s="214"/>
      <c r="AE15" s="214"/>
      <c r="AF15" s="214"/>
      <c r="AG15" s="214" t="s">
        <v>115</v>
      </c>
      <c r="AH15" s="214">
        <v>0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>
      <c r="A16" s="231"/>
      <c r="B16" s="232"/>
      <c r="C16" s="254" t="s">
        <v>123</v>
      </c>
      <c r="D16" s="234"/>
      <c r="E16" s="235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14"/>
      <c r="Z16" s="214"/>
      <c r="AA16" s="214"/>
      <c r="AB16" s="214"/>
      <c r="AC16" s="214"/>
      <c r="AD16" s="214"/>
      <c r="AE16" s="214"/>
      <c r="AF16" s="214"/>
      <c r="AG16" s="214" t="s">
        <v>115</v>
      </c>
      <c r="AH16" s="214">
        <v>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>
      <c r="A17" s="231"/>
      <c r="B17" s="232"/>
      <c r="C17" s="254" t="s">
        <v>124</v>
      </c>
      <c r="D17" s="234"/>
      <c r="E17" s="235">
        <v>147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14"/>
      <c r="Z17" s="214"/>
      <c r="AA17" s="214"/>
      <c r="AB17" s="214"/>
      <c r="AC17" s="214"/>
      <c r="AD17" s="214"/>
      <c r="AE17" s="214"/>
      <c r="AF17" s="214"/>
      <c r="AG17" s="214" t="s">
        <v>115</v>
      </c>
      <c r="AH17" s="214"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>
      <c r="A18" s="243">
        <v>4</v>
      </c>
      <c r="B18" s="244" t="s">
        <v>125</v>
      </c>
      <c r="C18" s="253" t="s">
        <v>126</v>
      </c>
      <c r="D18" s="245" t="s">
        <v>120</v>
      </c>
      <c r="E18" s="246">
        <v>147</v>
      </c>
      <c r="F18" s="247">
        <f>H18+J18</f>
        <v>0</v>
      </c>
      <c r="G18" s="247">
        <f>ROUND(E18*F18,2)</f>
        <v>0</v>
      </c>
      <c r="H18" s="248"/>
      <c r="I18" s="247">
        <f>ROUND(E18*H18,2)</f>
        <v>0</v>
      </c>
      <c r="J18" s="248"/>
      <c r="K18" s="247">
        <f>ROUND(E18*J18,2)</f>
        <v>0</v>
      </c>
      <c r="L18" s="247">
        <v>21</v>
      </c>
      <c r="M18" s="247">
        <f>G18*(1+L18/100)</f>
        <v>0</v>
      </c>
      <c r="N18" s="247">
        <v>0</v>
      </c>
      <c r="O18" s="247">
        <f>ROUND(E18*N18,2)</f>
        <v>0</v>
      </c>
      <c r="P18" s="247">
        <v>0.22</v>
      </c>
      <c r="Q18" s="247">
        <f>ROUND(E18*P18,2)</f>
        <v>32.340000000000003</v>
      </c>
      <c r="R18" s="247"/>
      <c r="S18" s="247" t="s">
        <v>111</v>
      </c>
      <c r="T18" s="249" t="s">
        <v>111</v>
      </c>
      <c r="U18" s="233">
        <v>7.0000000000000007E-2</v>
      </c>
      <c r="V18" s="233">
        <f>ROUND(E18*U18,2)</f>
        <v>10.29</v>
      </c>
      <c r="W18" s="233"/>
      <c r="X18" s="233" t="s">
        <v>112</v>
      </c>
      <c r="Y18" s="214"/>
      <c r="Z18" s="214"/>
      <c r="AA18" s="214"/>
      <c r="AB18" s="214"/>
      <c r="AC18" s="214"/>
      <c r="AD18" s="214"/>
      <c r="AE18" s="214"/>
      <c r="AF18" s="214"/>
      <c r="AG18" s="214" t="s">
        <v>121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>
      <c r="A19" s="231"/>
      <c r="B19" s="232"/>
      <c r="C19" s="254" t="s">
        <v>123</v>
      </c>
      <c r="D19" s="234"/>
      <c r="E19" s="235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14"/>
      <c r="Z19" s="214"/>
      <c r="AA19" s="214"/>
      <c r="AB19" s="214"/>
      <c r="AC19" s="214"/>
      <c r="AD19" s="214"/>
      <c r="AE19" s="214"/>
      <c r="AF19" s="214"/>
      <c r="AG19" s="214" t="s">
        <v>115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>
      <c r="A20" s="231"/>
      <c r="B20" s="232"/>
      <c r="C20" s="254" t="s">
        <v>124</v>
      </c>
      <c r="D20" s="234"/>
      <c r="E20" s="235">
        <v>147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14"/>
      <c r="Z20" s="214"/>
      <c r="AA20" s="214"/>
      <c r="AB20" s="214"/>
      <c r="AC20" s="214"/>
      <c r="AD20" s="214"/>
      <c r="AE20" s="214"/>
      <c r="AF20" s="214"/>
      <c r="AG20" s="214" t="s">
        <v>115</v>
      </c>
      <c r="AH20" s="214">
        <v>0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22.5" outlineLevel="1">
      <c r="A21" s="243">
        <v>5</v>
      </c>
      <c r="B21" s="244" t="s">
        <v>127</v>
      </c>
      <c r="C21" s="253" t="s">
        <v>128</v>
      </c>
      <c r="D21" s="245" t="s">
        <v>129</v>
      </c>
      <c r="E21" s="246">
        <v>4.484</v>
      </c>
      <c r="F21" s="247">
        <f>H21+J21</f>
        <v>0</v>
      </c>
      <c r="G21" s="247">
        <f>ROUND(E21*F21,2)</f>
        <v>0</v>
      </c>
      <c r="H21" s="248"/>
      <c r="I21" s="247">
        <f>ROUND(E21*H21,2)</f>
        <v>0</v>
      </c>
      <c r="J21" s="248"/>
      <c r="K21" s="247">
        <f>ROUND(E21*J21,2)</f>
        <v>0</v>
      </c>
      <c r="L21" s="247">
        <v>21</v>
      </c>
      <c r="M21" s="247">
        <f>G21*(1+L21/100)</f>
        <v>0</v>
      </c>
      <c r="N21" s="247">
        <v>0</v>
      </c>
      <c r="O21" s="247">
        <f>ROUND(E21*N21,2)</f>
        <v>0</v>
      </c>
      <c r="P21" s="247">
        <v>0</v>
      </c>
      <c r="Q21" s="247">
        <f>ROUND(E21*P21,2)</f>
        <v>0</v>
      </c>
      <c r="R21" s="247"/>
      <c r="S21" s="247" t="s">
        <v>111</v>
      </c>
      <c r="T21" s="249" t="s">
        <v>111</v>
      </c>
      <c r="U21" s="233">
        <v>16.54</v>
      </c>
      <c r="V21" s="233">
        <f>ROUND(E21*U21,2)</f>
        <v>74.17</v>
      </c>
      <c r="W21" s="233"/>
      <c r="X21" s="233" t="s">
        <v>112</v>
      </c>
      <c r="Y21" s="214"/>
      <c r="Z21" s="214"/>
      <c r="AA21" s="214"/>
      <c r="AB21" s="214"/>
      <c r="AC21" s="214"/>
      <c r="AD21" s="214"/>
      <c r="AE21" s="214"/>
      <c r="AF21" s="214"/>
      <c r="AG21" s="214" t="s">
        <v>113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ht="22.5" outlineLevel="1">
      <c r="A22" s="231"/>
      <c r="B22" s="232"/>
      <c r="C22" s="254" t="s">
        <v>130</v>
      </c>
      <c r="D22" s="234"/>
      <c r="E22" s="235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14"/>
      <c r="Z22" s="214"/>
      <c r="AA22" s="214"/>
      <c r="AB22" s="214"/>
      <c r="AC22" s="214"/>
      <c r="AD22" s="214"/>
      <c r="AE22" s="214"/>
      <c r="AF22" s="214"/>
      <c r="AG22" s="214" t="s">
        <v>115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>
      <c r="A23" s="231"/>
      <c r="B23" s="232"/>
      <c r="C23" s="254" t="s">
        <v>131</v>
      </c>
      <c r="D23" s="234"/>
      <c r="E23" s="235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14"/>
      <c r="Z23" s="214"/>
      <c r="AA23" s="214"/>
      <c r="AB23" s="214"/>
      <c r="AC23" s="214"/>
      <c r="AD23" s="214"/>
      <c r="AE23" s="214"/>
      <c r="AF23" s="214"/>
      <c r="AG23" s="214" t="s">
        <v>115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>
      <c r="A24" s="231"/>
      <c r="B24" s="232"/>
      <c r="C24" s="254" t="s">
        <v>132</v>
      </c>
      <c r="D24" s="234"/>
      <c r="E24" s="235">
        <v>4.484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14"/>
      <c r="Z24" s="214"/>
      <c r="AA24" s="214"/>
      <c r="AB24" s="214"/>
      <c r="AC24" s="214"/>
      <c r="AD24" s="214"/>
      <c r="AE24" s="214"/>
      <c r="AF24" s="214"/>
      <c r="AG24" s="214" t="s">
        <v>115</v>
      </c>
      <c r="AH24" s="214">
        <v>0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>
      <c r="A25" s="243">
        <v>6</v>
      </c>
      <c r="B25" s="244" t="s">
        <v>133</v>
      </c>
      <c r="C25" s="253" t="s">
        <v>134</v>
      </c>
      <c r="D25" s="245" t="s">
        <v>129</v>
      </c>
      <c r="E25" s="246">
        <v>124.62582999999999</v>
      </c>
      <c r="F25" s="247">
        <f>H25+J25</f>
        <v>0</v>
      </c>
      <c r="G25" s="247">
        <f>ROUND(E25*F25,2)</f>
        <v>0</v>
      </c>
      <c r="H25" s="248"/>
      <c r="I25" s="247">
        <f>ROUND(E25*H25,2)</f>
        <v>0</v>
      </c>
      <c r="J25" s="248"/>
      <c r="K25" s="247">
        <f>ROUND(E25*J25,2)</f>
        <v>0</v>
      </c>
      <c r="L25" s="247">
        <v>21</v>
      </c>
      <c r="M25" s="247">
        <f>G25*(1+L25/100)</f>
        <v>0</v>
      </c>
      <c r="N25" s="247">
        <v>0</v>
      </c>
      <c r="O25" s="247">
        <f>ROUND(E25*N25,2)</f>
        <v>0</v>
      </c>
      <c r="P25" s="247">
        <v>0</v>
      </c>
      <c r="Q25" s="247">
        <f>ROUND(E25*P25,2)</f>
        <v>0</v>
      </c>
      <c r="R25" s="247"/>
      <c r="S25" s="247" t="s">
        <v>111</v>
      </c>
      <c r="T25" s="249" t="s">
        <v>111</v>
      </c>
      <c r="U25" s="233">
        <v>0.06</v>
      </c>
      <c r="V25" s="233">
        <f>ROUND(E25*U25,2)</f>
        <v>7.48</v>
      </c>
      <c r="W25" s="233"/>
      <c r="X25" s="233" t="s">
        <v>112</v>
      </c>
      <c r="Y25" s="214"/>
      <c r="Z25" s="214"/>
      <c r="AA25" s="214"/>
      <c r="AB25" s="214"/>
      <c r="AC25" s="214"/>
      <c r="AD25" s="214"/>
      <c r="AE25" s="214"/>
      <c r="AF25" s="214"/>
      <c r="AG25" s="214" t="s">
        <v>113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>
      <c r="A26" s="231"/>
      <c r="B26" s="232"/>
      <c r="C26" s="254" t="s">
        <v>135</v>
      </c>
      <c r="D26" s="234"/>
      <c r="E26" s="235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14"/>
      <c r="Z26" s="214"/>
      <c r="AA26" s="214"/>
      <c r="AB26" s="214"/>
      <c r="AC26" s="214"/>
      <c r="AD26" s="214"/>
      <c r="AE26" s="214"/>
      <c r="AF26" s="214"/>
      <c r="AG26" s="214" t="s">
        <v>115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>
      <c r="A27" s="231"/>
      <c r="B27" s="232"/>
      <c r="C27" s="254" t="s">
        <v>136</v>
      </c>
      <c r="D27" s="234"/>
      <c r="E27" s="235">
        <v>124.62582999999999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14"/>
      <c r="Z27" s="214"/>
      <c r="AA27" s="214"/>
      <c r="AB27" s="214"/>
      <c r="AC27" s="214"/>
      <c r="AD27" s="214"/>
      <c r="AE27" s="214"/>
      <c r="AF27" s="214"/>
      <c r="AG27" s="214" t="s">
        <v>115</v>
      </c>
      <c r="AH27" s="214"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22.5" outlineLevel="1">
      <c r="A28" s="243">
        <v>7</v>
      </c>
      <c r="B28" s="244" t="s">
        <v>137</v>
      </c>
      <c r="C28" s="253" t="s">
        <v>138</v>
      </c>
      <c r="D28" s="245" t="s">
        <v>129</v>
      </c>
      <c r="E28" s="246">
        <v>426.6825</v>
      </c>
      <c r="F28" s="247">
        <f>H28+J28</f>
        <v>0</v>
      </c>
      <c r="G28" s="247">
        <f>ROUND(E28*F28,2)</f>
        <v>0</v>
      </c>
      <c r="H28" s="248"/>
      <c r="I28" s="247">
        <f>ROUND(E28*H28,2)</f>
        <v>0</v>
      </c>
      <c r="J28" s="248"/>
      <c r="K28" s="247">
        <f>ROUND(E28*J28,2)</f>
        <v>0</v>
      </c>
      <c r="L28" s="247">
        <v>21</v>
      </c>
      <c r="M28" s="247">
        <f>G28*(1+L28/100)</f>
        <v>0</v>
      </c>
      <c r="N28" s="247">
        <v>0</v>
      </c>
      <c r="O28" s="247">
        <f>ROUND(E28*N28,2)</f>
        <v>0</v>
      </c>
      <c r="P28" s="247">
        <v>0</v>
      </c>
      <c r="Q28" s="247">
        <f>ROUND(E28*P28,2)</f>
        <v>0</v>
      </c>
      <c r="R28" s="247"/>
      <c r="S28" s="247" t="s">
        <v>111</v>
      </c>
      <c r="T28" s="249" t="s">
        <v>111</v>
      </c>
      <c r="U28" s="233">
        <v>0.01</v>
      </c>
      <c r="V28" s="233">
        <f>ROUND(E28*U28,2)</f>
        <v>4.2699999999999996</v>
      </c>
      <c r="W28" s="233"/>
      <c r="X28" s="233" t="s">
        <v>112</v>
      </c>
      <c r="Y28" s="214"/>
      <c r="Z28" s="214"/>
      <c r="AA28" s="214"/>
      <c r="AB28" s="214"/>
      <c r="AC28" s="214"/>
      <c r="AD28" s="214"/>
      <c r="AE28" s="214"/>
      <c r="AF28" s="214"/>
      <c r="AG28" s="214" t="s">
        <v>113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>
      <c r="A29" s="231"/>
      <c r="B29" s="232"/>
      <c r="C29" s="254" t="s">
        <v>139</v>
      </c>
      <c r="D29" s="234"/>
      <c r="E29" s="235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14"/>
      <c r="Z29" s="214"/>
      <c r="AA29" s="214"/>
      <c r="AB29" s="214"/>
      <c r="AC29" s="214"/>
      <c r="AD29" s="214"/>
      <c r="AE29" s="214"/>
      <c r="AF29" s="214"/>
      <c r="AG29" s="214" t="s">
        <v>115</v>
      </c>
      <c r="AH29" s="214">
        <v>0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ht="22.5" outlineLevel="1">
      <c r="A30" s="231"/>
      <c r="B30" s="232"/>
      <c r="C30" s="254" t="s">
        <v>140</v>
      </c>
      <c r="D30" s="234"/>
      <c r="E30" s="235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14"/>
      <c r="Z30" s="214"/>
      <c r="AA30" s="214"/>
      <c r="AB30" s="214"/>
      <c r="AC30" s="214"/>
      <c r="AD30" s="214"/>
      <c r="AE30" s="214"/>
      <c r="AF30" s="214"/>
      <c r="AG30" s="214" t="s">
        <v>115</v>
      </c>
      <c r="AH30" s="214">
        <v>0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>
      <c r="A31" s="231"/>
      <c r="B31" s="232"/>
      <c r="C31" s="254" t="s">
        <v>141</v>
      </c>
      <c r="D31" s="234"/>
      <c r="E31" s="235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14"/>
      <c r="Z31" s="214"/>
      <c r="AA31" s="214"/>
      <c r="AB31" s="214"/>
      <c r="AC31" s="214"/>
      <c r="AD31" s="214"/>
      <c r="AE31" s="214"/>
      <c r="AF31" s="214"/>
      <c r="AG31" s="214" t="s">
        <v>115</v>
      </c>
      <c r="AH31" s="214">
        <v>0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>
      <c r="A32" s="231"/>
      <c r="B32" s="232"/>
      <c r="C32" s="254" t="s">
        <v>142</v>
      </c>
      <c r="D32" s="234"/>
      <c r="E32" s="235">
        <v>373.8775</v>
      </c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14"/>
      <c r="Z32" s="214"/>
      <c r="AA32" s="214"/>
      <c r="AB32" s="214"/>
      <c r="AC32" s="214"/>
      <c r="AD32" s="214"/>
      <c r="AE32" s="214"/>
      <c r="AF32" s="214"/>
      <c r="AG32" s="214" t="s">
        <v>115</v>
      </c>
      <c r="AH32" s="214">
        <v>0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>
      <c r="A33" s="231"/>
      <c r="B33" s="232"/>
      <c r="C33" s="254" t="s">
        <v>143</v>
      </c>
      <c r="D33" s="234"/>
      <c r="E33" s="235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14"/>
      <c r="Z33" s="214"/>
      <c r="AA33" s="214"/>
      <c r="AB33" s="214"/>
      <c r="AC33" s="214"/>
      <c r="AD33" s="214"/>
      <c r="AE33" s="214"/>
      <c r="AF33" s="214"/>
      <c r="AG33" s="214" t="s">
        <v>115</v>
      </c>
      <c r="AH33" s="214">
        <v>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>
      <c r="A34" s="231"/>
      <c r="B34" s="232"/>
      <c r="C34" s="254" t="s">
        <v>144</v>
      </c>
      <c r="D34" s="234"/>
      <c r="E34" s="235">
        <v>22.05</v>
      </c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14"/>
      <c r="Z34" s="214"/>
      <c r="AA34" s="214"/>
      <c r="AB34" s="214"/>
      <c r="AC34" s="214"/>
      <c r="AD34" s="214"/>
      <c r="AE34" s="214"/>
      <c r="AF34" s="214"/>
      <c r="AG34" s="214" t="s">
        <v>115</v>
      </c>
      <c r="AH34" s="214">
        <v>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>
      <c r="A35" s="231"/>
      <c r="B35" s="232"/>
      <c r="C35" s="254" t="s">
        <v>145</v>
      </c>
      <c r="D35" s="234"/>
      <c r="E35" s="235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14"/>
      <c r="Z35" s="214"/>
      <c r="AA35" s="214"/>
      <c r="AB35" s="214"/>
      <c r="AC35" s="214"/>
      <c r="AD35" s="214"/>
      <c r="AE35" s="214"/>
      <c r="AF35" s="214"/>
      <c r="AG35" s="214" t="s">
        <v>115</v>
      </c>
      <c r="AH35" s="214">
        <v>0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>
      <c r="A36" s="231"/>
      <c r="B36" s="232"/>
      <c r="C36" s="254" t="s">
        <v>146</v>
      </c>
      <c r="D36" s="234"/>
      <c r="E36" s="235">
        <v>14.7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14"/>
      <c r="Z36" s="214"/>
      <c r="AA36" s="214"/>
      <c r="AB36" s="214"/>
      <c r="AC36" s="214"/>
      <c r="AD36" s="214"/>
      <c r="AE36" s="214"/>
      <c r="AF36" s="214"/>
      <c r="AG36" s="214" t="s">
        <v>115</v>
      </c>
      <c r="AH36" s="214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>
      <c r="A37" s="231"/>
      <c r="B37" s="232"/>
      <c r="C37" s="254" t="s">
        <v>147</v>
      </c>
      <c r="D37" s="234"/>
      <c r="E37" s="235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14"/>
      <c r="Z37" s="214"/>
      <c r="AA37" s="214"/>
      <c r="AB37" s="214"/>
      <c r="AC37" s="214"/>
      <c r="AD37" s="214"/>
      <c r="AE37" s="214"/>
      <c r="AF37" s="214"/>
      <c r="AG37" s="214" t="s">
        <v>115</v>
      </c>
      <c r="AH37" s="214">
        <v>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>
      <c r="A38" s="231"/>
      <c r="B38" s="232"/>
      <c r="C38" s="254" t="s">
        <v>148</v>
      </c>
      <c r="D38" s="234"/>
      <c r="E38" s="235">
        <v>4.2</v>
      </c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14"/>
      <c r="Z38" s="214"/>
      <c r="AA38" s="214"/>
      <c r="AB38" s="214"/>
      <c r="AC38" s="214"/>
      <c r="AD38" s="214"/>
      <c r="AE38" s="214"/>
      <c r="AF38" s="214"/>
      <c r="AG38" s="214" t="s">
        <v>115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>
      <c r="A39" s="231"/>
      <c r="B39" s="232"/>
      <c r="C39" s="254" t="s">
        <v>149</v>
      </c>
      <c r="D39" s="234"/>
      <c r="E39" s="235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14"/>
      <c r="Z39" s="214"/>
      <c r="AA39" s="214"/>
      <c r="AB39" s="214"/>
      <c r="AC39" s="214"/>
      <c r="AD39" s="214"/>
      <c r="AE39" s="214"/>
      <c r="AF39" s="214"/>
      <c r="AG39" s="214" t="s">
        <v>115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>
      <c r="A40" s="231"/>
      <c r="B40" s="232"/>
      <c r="C40" s="254" t="s">
        <v>150</v>
      </c>
      <c r="D40" s="234"/>
      <c r="E40" s="235">
        <v>4.484</v>
      </c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14"/>
      <c r="Z40" s="214"/>
      <c r="AA40" s="214"/>
      <c r="AB40" s="214"/>
      <c r="AC40" s="214"/>
      <c r="AD40" s="214"/>
      <c r="AE40" s="214"/>
      <c r="AF40" s="214"/>
      <c r="AG40" s="214" t="s">
        <v>115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>
      <c r="A41" s="231"/>
      <c r="B41" s="232"/>
      <c r="C41" s="254" t="s">
        <v>151</v>
      </c>
      <c r="D41" s="234"/>
      <c r="E41" s="235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14"/>
      <c r="Z41" s="214"/>
      <c r="AA41" s="214"/>
      <c r="AB41" s="214"/>
      <c r="AC41" s="214"/>
      <c r="AD41" s="214"/>
      <c r="AE41" s="214"/>
      <c r="AF41" s="214"/>
      <c r="AG41" s="214" t="s">
        <v>115</v>
      </c>
      <c r="AH41" s="214"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>
      <c r="A42" s="231"/>
      <c r="B42" s="232"/>
      <c r="C42" s="254" t="s">
        <v>152</v>
      </c>
      <c r="D42" s="234"/>
      <c r="E42" s="235">
        <v>7.3710000000000004</v>
      </c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14"/>
      <c r="Z42" s="214"/>
      <c r="AA42" s="214"/>
      <c r="AB42" s="214"/>
      <c r="AC42" s="214"/>
      <c r="AD42" s="214"/>
      <c r="AE42" s="214"/>
      <c r="AF42" s="214"/>
      <c r="AG42" s="214" t="s">
        <v>115</v>
      </c>
      <c r="AH42" s="214">
        <v>0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>
      <c r="A43" s="243">
        <v>8</v>
      </c>
      <c r="B43" s="244" t="s">
        <v>153</v>
      </c>
      <c r="C43" s="253" t="s">
        <v>154</v>
      </c>
      <c r="D43" s="245" t="s">
        <v>129</v>
      </c>
      <c r="E43" s="246">
        <v>4266.8249999999998</v>
      </c>
      <c r="F43" s="247">
        <f>H43+J43</f>
        <v>0</v>
      </c>
      <c r="G43" s="247">
        <f>ROUND(E43*F43,2)</f>
        <v>0</v>
      </c>
      <c r="H43" s="248"/>
      <c r="I43" s="247">
        <f>ROUND(E43*H43,2)</f>
        <v>0</v>
      </c>
      <c r="J43" s="248"/>
      <c r="K43" s="247">
        <f>ROUND(E43*J43,2)</f>
        <v>0</v>
      </c>
      <c r="L43" s="247">
        <v>21</v>
      </c>
      <c r="M43" s="247">
        <f>G43*(1+L43/100)</f>
        <v>0</v>
      </c>
      <c r="N43" s="247">
        <v>0</v>
      </c>
      <c r="O43" s="247">
        <f>ROUND(E43*N43,2)</f>
        <v>0</v>
      </c>
      <c r="P43" s="247">
        <v>0</v>
      </c>
      <c r="Q43" s="247">
        <f>ROUND(E43*P43,2)</f>
        <v>0</v>
      </c>
      <c r="R43" s="247"/>
      <c r="S43" s="247" t="s">
        <v>111</v>
      </c>
      <c r="T43" s="249" t="s">
        <v>111</v>
      </c>
      <c r="U43" s="233">
        <v>0</v>
      </c>
      <c r="V43" s="233">
        <f>ROUND(E43*U43,2)</f>
        <v>0</v>
      </c>
      <c r="W43" s="233"/>
      <c r="X43" s="233" t="s">
        <v>112</v>
      </c>
      <c r="Y43" s="214"/>
      <c r="Z43" s="214"/>
      <c r="AA43" s="214"/>
      <c r="AB43" s="214"/>
      <c r="AC43" s="214"/>
      <c r="AD43" s="214"/>
      <c r="AE43" s="214"/>
      <c r="AF43" s="214"/>
      <c r="AG43" s="214" t="s">
        <v>113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>
      <c r="A44" s="231"/>
      <c r="B44" s="232"/>
      <c r="C44" s="254" t="s">
        <v>139</v>
      </c>
      <c r="D44" s="234"/>
      <c r="E44" s="235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14"/>
      <c r="Z44" s="214"/>
      <c r="AA44" s="214"/>
      <c r="AB44" s="214"/>
      <c r="AC44" s="214"/>
      <c r="AD44" s="214"/>
      <c r="AE44" s="214"/>
      <c r="AF44" s="214"/>
      <c r="AG44" s="214" t="s">
        <v>115</v>
      </c>
      <c r="AH44" s="214"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ht="22.5" outlineLevel="1">
      <c r="A45" s="231"/>
      <c r="B45" s="232"/>
      <c r="C45" s="254" t="s">
        <v>155</v>
      </c>
      <c r="D45" s="234"/>
      <c r="E45" s="235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14"/>
      <c r="Z45" s="214"/>
      <c r="AA45" s="214"/>
      <c r="AB45" s="214"/>
      <c r="AC45" s="214"/>
      <c r="AD45" s="214"/>
      <c r="AE45" s="214"/>
      <c r="AF45" s="214"/>
      <c r="AG45" s="214" t="s">
        <v>115</v>
      </c>
      <c r="AH45" s="214">
        <v>0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>
      <c r="A46" s="231"/>
      <c r="B46" s="232"/>
      <c r="C46" s="254" t="s">
        <v>141</v>
      </c>
      <c r="D46" s="234"/>
      <c r="E46" s="235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14"/>
      <c r="Z46" s="214"/>
      <c r="AA46" s="214"/>
      <c r="AB46" s="214"/>
      <c r="AC46" s="214"/>
      <c r="AD46" s="214"/>
      <c r="AE46" s="214"/>
      <c r="AF46" s="214"/>
      <c r="AG46" s="214" t="s">
        <v>115</v>
      </c>
      <c r="AH46" s="214">
        <v>0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>
      <c r="A47" s="231"/>
      <c r="B47" s="232"/>
      <c r="C47" s="254" t="s">
        <v>156</v>
      </c>
      <c r="D47" s="234"/>
      <c r="E47" s="235">
        <v>3738.7750000000001</v>
      </c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14"/>
      <c r="Z47" s="214"/>
      <c r="AA47" s="214"/>
      <c r="AB47" s="214"/>
      <c r="AC47" s="214"/>
      <c r="AD47" s="214"/>
      <c r="AE47" s="214"/>
      <c r="AF47" s="214"/>
      <c r="AG47" s="214" t="s">
        <v>115</v>
      </c>
      <c r="AH47" s="214">
        <v>0</v>
      </c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>
      <c r="A48" s="231"/>
      <c r="B48" s="232"/>
      <c r="C48" s="254" t="s">
        <v>143</v>
      </c>
      <c r="D48" s="234"/>
      <c r="E48" s="235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14"/>
      <c r="Z48" s="214"/>
      <c r="AA48" s="214"/>
      <c r="AB48" s="214"/>
      <c r="AC48" s="214"/>
      <c r="AD48" s="214"/>
      <c r="AE48" s="214"/>
      <c r="AF48" s="214"/>
      <c r="AG48" s="214" t="s">
        <v>115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>
      <c r="A49" s="231"/>
      <c r="B49" s="232"/>
      <c r="C49" s="254" t="s">
        <v>157</v>
      </c>
      <c r="D49" s="234"/>
      <c r="E49" s="235">
        <v>220.5</v>
      </c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14"/>
      <c r="Z49" s="214"/>
      <c r="AA49" s="214"/>
      <c r="AB49" s="214"/>
      <c r="AC49" s="214"/>
      <c r="AD49" s="214"/>
      <c r="AE49" s="214"/>
      <c r="AF49" s="214"/>
      <c r="AG49" s="214" t="s">
        <v>115</v>
      </c>
      <c r="AH49" s="214">
        <v>0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>
      <c r="A50" s="231"/>
      <c r="B50" s="232"/>
      <c r="C50" s="254" t="s">
        <v>145</v>
      </c>
      <c r="D50" s="234"/>
      <c r="E50" s="235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14"/>
      <c r="Z50" s="214"/>
      <c r="AA50" s="214"/>
      <c r="AB50" s="214"/>
      <c r="AC50" s="214"/>
      <c r="AD50" s="214"/>
      <c r="AE50" s="214"/>
      <c r="AF50" s="214"/>
      <c r="AG50" s="214" t="s">
        <v>115</v>
      </c>
      <c r="AH50" s="214">
        <v>0</v>
      </c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>
      <c r="A51" s="231"/>
      <c r="B51" s="232"/>
      <c r="C51" s="254" t="s">
        <v>158</v>
      </c>
      <c r="D51" s="234"/>
      <c r="E51" s="235">
        <v>147</v>
      </c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14"/>
      <c r="Z51" s="214"/>
      <c r="AA51" s="214"/>
      <c r="AB51" s="214"/>
      <c r="AC51" s="214"/>
      <c r="AD51" s="214"/>
      <c r="AE51" s="214"/>
      <c r="AF51" s="214"/>
      <c r="AG51" s="214" t="s">
        <v>115</v>
      </c>
      <c r="AH51" s="214">
        <v>0</v>
      </c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>
      <c r="A52" s="231"/>
      <c r="B52" s="232"/>
      <c r="C52" s="254" t="s">
        <v>147</v>
      </c>
      <c r="D52" s="234"/>
      <c r="E52" s="235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14"/>
      <c r="Z52" s="214"/>
      <c r="AA52" s="214"/>
      <c r="AB52" s="214"/>
      <c r="AC52" s="214"/>
      <c r="AD52" s="214"/>
      <c r="AE52" s="214"/>
      <c r="AF52" s="214"/>
      <c r="AG52" s="214" t="s">
        <v>115</v>
      </c>
      <c r="AH52" s="214">
        <v>0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>
      <c r="A53" s="231"/>
      <c r="B53" s="232"/>
      <c r="C53" s="254" t="s">
        <v>159</v>
      </c>
      <c r="D53" s="234"/>
      <c r="E53" s="235">
        <v>42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14"/>
      <c r="Z53" s="214"/>
      <c r="AA53" s="214"/>
      <c r="AB53" s="214"/>
      <c r="AC53" s="214"/>
      <c r="AD53" s="214"/>
      <c r="AE53" s="214"/>
      <c r="AF53" s="214"/>
      <c r="AG53" s="214" t="s">
        <v>115</v>
      </c>
      <c r="AH53" s="214">
        <v>0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>
      <c r="A54" s="231"/>
      <c r="B54" s="232"/>
      <c r="C54" s="254" t="s">
        <v>149</v>
      </c>
      <c r="D54" s="234"/>
      <c r="E54" s="235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14"/>
      <c r="Z54" s="214"/>
      <c r="AA54" s="214"/>
      <c r="AB54" s="214"/>
      <c r="AC54" s="214"/>
      <c r="AD54" s="214"/>
      <c r="AE54" s="214"/>
      <c r="AF54" s="214"/>
      <c r="AG54" s="214" t="s">
        <v>115</v>
      </c>
      <c r="AH54" s="214">
        <v>0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>
      <c r="A55" s="231"/>
      <c r="B55" s="232"/>
      <c r="C55" s="254" t="s">
        <v>160</v>
      </c>
      <c r="D55" s="234"/>
      <c r="E55" s="235">
        <v>44.84</v>
      </c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14"/>
      <c r="Z55" s="214"/>
      <c r="AA55" s="214"/>
      <c r="AB55" s="214"/>
      <c r="AC55" s="214"/>
      <c r="AD55" s="214"/>
      <c r="AE55" s="214"/>
      <c r="AF55" s="214"/>
      <c r="AG55" s="214" t="s">
        <v>115</v>
      </c>
      <c r="AH55" s="214">
        <v>0</v>
      </c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>
      <c r="A56" s="231"/>
      <c r="B56" s="232"/>
      <c r="C56" s="254" t="s">
        <v>151</v>
      </c>
      <c r="D56" s="234"/>
      <c r="E56" s="235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14"/>
      <c r="Z56" s="214"/>
      <c r="AA56" s="214"/>
      <c r="AB56" s="214"/>
      <c r="AC56" s="214"/>
      <c r="AD56" s="214"/>
      <c r="AE56" s="214"/>
      <c r="AF56" s="214"/>
      <c r="AG56" s="214" t="s">
        <v>115</v>
      </c>
      <c r="AH56" s="214">
        <v>0</v>
      </c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>
      <c r="A57" s="231"/>
      <c r="B57" s="232"/>
      <c r="C57" s="254" t="s">
        <v>161</v>
      </c>
      <c r="D57" s="234"/>
      <c r="E57" s="235">
        <v>73.709999999999994</v>
      </c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14"/>
      <c r="Z57" s="214"/>
      <c r="AA57" s="214"/>
      <c r="AB57" s="214"/>
      <c r="AC57" s="214"/>
      <c r="AD57" s="214"/>
      <c r="AE57" s="214"/>
      <c r="AF57" s="214"/>
      <c r="AG57" s="214" t="s">
        <v>115</v>
      </c>
      <c r="AH57" s="214">
        <v>0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>
      <c r="A58" s="243">
        <v>9</v>
      </c>
      <c r="B58" s="244" t="s">
        <v>162</v>
      </c>
      <c r="C58" s="253" t="s">
        <v>163</v>
      </c>
      <c r="D58" s="245" t="s">
        <v>129</v>
      </c>
      <c r="E58" s="246">
        <v>10</v>
      </c>
      <c r="F58" s="247">
        <f>H58+J58</f>
        <v>0</v>
      </c>
      <c r="G58" s="247">
        <f>ROUND(E58*F58,2)</f>
        <v>0</v>
      </c>
      <c r="H58" s="248"/>
      <c r="I58" s="247">
        <f>ROUND(E58*H58,2)</f>
        <v>0</v>
      </c>
      <c r="J58" s="248"/>
      <c r="K58" s="247">
        <f>ROUND(E58*J58,2)</f>
        <v>0</v>
      </c>
      <c r="L58" s="247">
        <v>21</v>
      </c>
      <c r="M58" s="247">
        <f>G58*(1+L58/100)</f>
        <v>0</v>
      </c>
      <c r="N58" s="247">
        <v>0</v>
      </c>
      <c r="O58" s="247">
        <f>ROUND(E58*N58,2)</f>
        <v>0</v>
      </c>
      <c r="P58" s="247">
        <v>0</v>
      </c>
      <c r="Q58" s="247">
        <f>ROUND(E58*P58,2)</f>
        <v>0</v>
      </c>
      <c r="R58" s="247"/>
      <c r="S58" s="247" t="s">
        <v>111</v>
      </c>
      <c r="T58" s="249" t="s">
        <v>111</v>
      </c>
      <c r="U58" s="233">
        <v>0.2</v>
      </c>
      <c r="V58" s="233">
        <f>ROUND(E58*U58,2)</f>
        <v>2</v>
      </c>
      <c r="W58" s="233"/>
      <c r="X58" s="233" t="s">
        <v>112</v>
      </c>
      <c r="Y58" s="214"/>
      <c r="Z58" s="214"/>
      <c r="AA58" s="214"/>
      <c r="AB58" s="214"/>
      <c r="AC58" s="214"/>
      <c r="AD58" s="214"/>
      <c r="AE58" s="214"/>
      <c r="AF58" s="214"/>
      <c r="AG58" s="214" t="s">
        <v>113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>
      <c r="A59" s="231"/>
      <c r="B59" s="232"/>
      <c r="C59" s="255" t="s">
        <v>164</v>
      </c>
      <c r="D59" s="250"/>
      <c r="E59" s="250"/>
      <c r="F59" s="250"/>
      <c r="G59" s="250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14"/>
      <c r="Z59" s="214"/>
      <c r="AA59" s="214"/>
      <c r="AB59" s="214"/>
      <c r="AC59" s="214"/>
      <c r="AD59" s="214"/>
      <c r="AE59" s="214"/>
      <c r="AF59" s="214"/>
      <c r="AG59" s="214" t="s">
        <v>165</v>
      </c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>
      <c r="A60" s="231"/>
      <c r="B60" s="232"/>
      <c r="C60" s="254" t="s">
        <v>166</v>
      </c>
      <c r="D60" s="234"/>
      <c r="E60" s="235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14"/>
      <c r="Z60" s="214"/>
      <c r="AA60" s="214"/>
      <c r="AB60" s="214"/>
      <c r="AC60" s="214"/>
      <c r="AD60" s="214"/>
      <c r="AE60" s="214"/>
      <c r="AF60" s="214"/>
      <c r="AG60" s="214" t="s">
        <v>115</v>
      </c>
      <c r="AH60" s="214">
        <v>0</v>
      </c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>
      <c r="A61" s="231"/>
      <c r="B61" s="232"/>
      <c r="C61" s="254" t="s">
        <v>167</v>
      </c>
      <c r="D61" s="234"/>
      <c r="E61" s="235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14"/>
      <c r="Z61" s="214"/>
      <c r="AA61" s="214"/>
      <c r="AB61" s="214"/>
      <c r="AC61" s="214"/>
      <c r="AD61" s="214"/>
      <c r="AE61" s="214"/>
      <c r="AF61" s="214"/>
      <c r="AG61" s="214" t="s">
        <v>115</v>
      </c>
      <c r="AH61" s="214">
        <v>0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>
      <c r="A62" s="231"/>
      <c r="B62" s="232"/>
      <c r="C62" s="254" t="s">
        <v>168</v>
      </c>
      <c r="D62" s="234"/>
      <c r="E62" s="235">
        <v>4</v>
      </c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14"/>
      <c r="Z62" s="214"/>
      <c r="AA62" s="214"/>
      <c r="AB62" s="214"/>
      <c r="AC62" s="214"/>
      <c r="AD62" s="214"/>
      <c r="AE62" s="214"/>
      <c r="AF62" s="214"/>
      <c r="AG62" s="214" t="s">
        <v>115</v>
      </c>
      <c r="AH62" s="214">
        <v>0</v>
      </c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>
      <c r="A63" s="231"/>
      <c r="B63" s="232"/>
      <c r="C63" s="254" t="s">
        <v>169</v>
      </c>
      <c r="D63" s="234"/>
      <c r="E63" s="235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14"/>
      <c r="Z63" s="214"/>
      <c r="AA63" s="214"/>
      <c r="AB63" s="214"/>
      <c r="AC63" s="214"/>
      <c r="AD63" s="214"/>
      <c r="AE63" s="214"/>
      <c r="AF63" s="214"/>
      <c r="AG63" s="214" t="s">
        <v>115</v>
      </c>
      <c r="AH63" s="214">
        <v>0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>
      <c r="A64" s="231"/>
      <c r="B64" s="232"/>
      <c r="C64" s="254" t="s">
        <v>170</v>
      </c>
      <c r="D64" s="234"/>
      <c r="E64" s="235">
        <v>6</v>
      </c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14"/>
      <c r="Z64" s="214"/>
      <c r="AA64" s="214"/>
      <c r="AB64" s="214"/>
      <c r="AC64" s="214"/>
      <c r="AD64" s="214"/>
      <c r="AE64" s="214"/>
      <c r="AF64" s="214"/>
      <c r="AG64" s="214" t="s">
        <v>115</v>
      </c>
      <c r="AH64" s="214">
        <v>0</v>
      </c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>
      <c r="A65" s="243">
        <v>10</v>
      </c>
      <c r="B65" s="244" t="s">
        <v>171</v>
      </c>
      <c r="C65" s="253" t="s">
        <v>172</v>
      </c>
      <c r="D65" s="245" t="s">
        <v>120</v>
      </c>
      <c r="E65" s="246">
        <v>72</v>
      </c>
      <c r="F65" s="247">
        <f>H65+J65</f>
        <v>0</v>
      </c>
      <c r="G65" s="247">
        <f>ROUND(E65*F65,2)</f>
        <v>0</v>
      </c>
      <c r="H65" s="248"/>
      <c r="I65" s="247">
        <f>ROUND(E65*H65,2)</f>
        <v>0</v>
      </c>
      <c r="J65" s="248"/>
      <c r="K65" s="247">
        <f>ROUND(E65*J65,2)</f>
        <v>0</v>
      </c>
      <c r="L65" s="247">
        <v>21</v>
      </c>
      <c r="M65" s="247">
        <f>G65*(1+L65/100)</f>
        <v>0</v>
      </c>
      <c r="N65" s="247">
        <v>0</v>
      </c>
      <c r="O65" s="247">
        <f>ROUND(E65*N65,2)</f>
        <v>0</v>
      </c>
      <c r="P65" s="247">
        <v>0</v>
      </c>
      <c r="Q65" s="247">
        <f>ROUND(E65*P65,2)</f>
        <v>0</v>
      </c>
      <c r="R65" s="247"/>
      <c r="S65" s="247" t="s">
        <v>111</v>
      </c>
      <c r="T65" s="249" t="s">
        <v>111</v>
      </c>
      <c r="U65" s="233">
        <v>0.02</v>
      </c>
      <c r="V65" s="233">
        <f>ROUND(E65*U65,2)</f>
        <v>1.44</v>
      </c>
      <c r="W65" s="233"/>
      <c r="X65" s="233" t="s">
        <v>112</v>
      </c>
      <c r="Y65" s="214"/>
      <c r="Z65" s="214"/>
      <c r="AA65" s="214"/>
      <c r="AB65" s="214"/>
      <c r="AC65" s="214"/>
      <c r="AD65" s="214"/>
      <c r="AE65" s="214"/>
      <c r="AF65" s="214"/>
      <c r="AG65" s="214" t="s">
        <v>121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ht="22.5" outlineLevel="1">
      <c r="A66" s="231"/>
      <c r="B66" s="232"/>
      <c r="C66" s="254" t="s">
        <v>173</v>
      </c>
      <c r="D66" s="234"/>
      <c r="E66" s="235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14"/>
      <c r="Z66" s="214"/>
      <c r="AA66" s="214"/>
      <c r="AB66" s="214"/>
      <c r="AC66" s="214"/>
      <c r="AD66" s="214"/>
      <c r="AE66" s="214"/>
      <c r="AF66" s="214"/>
      <c r="AG66" s="214" t="s">
        <v>115</v>
      </c>
      <c r="AH66" s="214">
        <v>0</v>
      </c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>
      <c r="A67" s="231"/>
      <c r="B67" s="232"/>
      <c r="C67" s="254" t="s">
        <v>174</v>
      </c>
      <c r="D67" s="234"/>
      <c r="E67" s="235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14"/>
      <c r="Z67" s="214"/>
      <c r="AA67" s="214"/>
      <c r="AB67" s="214"/>
      <c r="AC67" s="214"/>
      <c r="AD67" s="214"/>
      <c r="AE67" s="214"/>
      <c r="AF67" s="214"/>
      <c r="AG67" s="214" t="s">
        <v>115</v>
      </c>
      <c r="AH67" s="214">
        <v>0</v>
      </c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>
      <c r="A68" s="231"/>
      <c r="B68" s="232"/>
      <c r="C68" s="254" t="s">
        <v>175</v>
      </c>
      <c r="D68" s="234"/>
      <c r="E68" s="235">
        <v>72</v>
      </c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14"/>
      <c r="Z68" s="214"/>
      <c r="AA68" s="214"/>
      <c r="AB68" s="214"/>
      <c r="AC68" s="214"/>
      <c r="AD68" s="214"/>
      <c r="AE68" s="214"/>
      <c r="AF68" s="214"/>
      <c r="AG68" s="214" t="s">
        <v>115</v>
      </c>
      <c r="AH68" s="214">
        <v>0</v>
      </c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>
      <c r="A69" s="243">
        <v>11</v>
      </c>
      <c r="B69" s="244" t="s">
        <v>176</v>
      </c>
      <c r="C69" s="253" t="s">
        <v>177</v>
      </c>
      <c r="D69" s="245" t="s">
        <v>120</v>
      </c>
      <c r="E69" s="246">
        <v>148.05000000000001</v>
      </c>
      <c r="F69" s="247">
        <f>H69+J69</f>
        <v>0</v>
      </c>
      <c r="G69" s="247">
        <f>ROUND(E69*F69,2)</f>
        <v>0</v>
      </c>
      <c r="H69" s="248"/>
      <c r="I69" s="247">
        <f>ROUND(E69*H69,2)</f>
        <v>0</v>
      </c>
      <c r="J69" s="248"/>
      <c r="K69" s="247">
        <f>ROUND(E69*J69,2)</f>
        <v>0</v>
      </c>
      <c r="L69" s="247">
        <v>21</v>
      </c>
      <c r="M69" s="247">
        <f>G69*(1+L69/100)</f>
        <v>0</v>
      </c>
      <c r="N69" s="247">
        <v>0</v>
      </c>
      <c r="O69" s="247">
        <f>ROUND(E69*N69,2)</f>
        <v>0</v>
      </c>
      <c r="P69" s="247">
        <v>0</v>
      </c>
      <c r="Q69" s="247">
        <f>ROUND(E69*P69,2)</f>
        <v>0</v>
      </c>
      <c r="R69" s="247"/>
      <c r="S69" s="247" t="s">
        <v>111</v>
      </c>
      <c r="T69" s="249" t="s">
        <v>111</v>
      </c>
      <c r="U69" s="233">
        <v>0.02</v>
      </c>
      <c r="V69" s="233">
        <f>ROUND(E69*U69,2)</f>
        <v>2.96</v>
      </c>
      <c r="W69" s="233"/>
      <c r="X69" s="233" t="s">
        <v>112</v>
      </c>
      <c r="Y69" s="214"/>
      <c r="Z69" s="214"/>
      <c r="AA69" s="214"/>
      <c r="AB69" s="214"/>
      <c r="AC69" s="214"/>
      <c r="AD69" s="214"/>
      <c r="AE69" s="214"/>
      <c r="AF69" s="214"/>
      <c r="AG69" s="214" t="s">
        <v>113</v>
      </c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ht="22.5" outlineLevel="1">
      <c r="A70" s="231"/>
      <c r="B70" s="232"/>
      <c r="C70" s="254" t="s">
        <v>178</v>
      </c>
      <c r="D70" s="234"/>
      <c r="E70" s="235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14"/>
      <c r="Z70" s="214"/>
      <c r="AA70" s="214"/>
      <c r="AB70" s="214"/>
      <c r="AC70" s="214"/>
      <c r="AD70" s="214"/>
      <c r="AE70" s="214"/>
      <c r="AF70" s="214"/>
      <c r="AG70" s="214" t="s">
        <v>115</v>
      </c>
      <c r="AH70" s="214">
        <v>0</v>
      </c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>
      <c r="A71" s="231"/>
      <c r="B71" s="232"/>
      <c r="C71" s="254" t="s">
        <v>179</v>
      </c>
      <c r="D71" s="234"/>
      <c r="E71" s="235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14"/>
      <c r="Z71" s="214"/>
      <c r="AA71" s="214"/>
      <c r="AB71" s="214"/>
      <c r="AC71" s="214"/>
      <c r="AD71" s="214"/>
      <c r="AE71" s="214"/>
      <c r="AF71" s="214"/>
      <c r="AG71" s="214" t="s">
        <v>115</v>
      </c>
      <c r="AH71" s="214">
        <v>0</v>
      </c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>
      <c r="A72" s="231"/>
      <c r="B72" s="232"/>
      <c r="C72" s="254" t="s">
        <v>180</v>
      </c>
      <c r="D72" s="234"/>
      <c r="E72" s="235">
        <v>23.5</v>
      </c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14"/>
      <c r="Z72" s="214"/>
      <c r="AA72" s="214"/>
      <c r="AB72" s="214"/>
      <c r="AC72" s="214"/>
      <c r="AD72" s="214"/>
      <c r="AE72" s="214"/>
      <c r="AF72" s="214"/>
      <c r="AG72" s="214" t="s">
        <v>115</v>
      </c>
      <c r="AH72" s="214">
        <v>0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>
      <c r="A73" s="231"/>
      <c r="B73" s="232"/>
      <c r="C73" s="254" t="s">
        <v>181</v>
      </c>
      <c r="D73" s="234"/>
      <c r="E73" s="235">
        <v>6.5</v>
      </c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14"/>
      <c r="Z73" s="214"/>
      <c r="AA73" s="214"/>
      <c r="AB73" s="214"/>
      <c r="AC73" s="214"/>
      <c r="AD73" s="214"/>
      <c r="AE73" s="214"/>
      <c r="AF73" s="214"/>
      <c r="AG73" s="214" t="s">
        <v>115</v>
      </c>
      <c r="AH73" s="214">
        <v>0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>
      <c r="A74" s="231"/>
      <c r="B74" s="232"/>
      <c r="C74" s="254" t="s">
        <v>182</v>
      </c>
      <c r="D74" s="234"/>
      <c r="E74" s="235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14"/>
      <c r="Z74" s="214"/>
      <c r="AA74" s="214"/>
      <c r="AB74" s="214"/>
      <c r="AC74" s="214"/>
      <c r="AD74" s="214"/>
      <c r="AE74" s="214"/>
      <c r="AF74" s="214"/>
      <c r="AG74" s="214" t="s">
        <v>115</v>
      </c>
      <c r="AH74" s="214">
        <v>0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>
      <c r="A75" s="231"/>
      <c r="B75" s="232"/>
      <c r="C75" s="254" t="s">
        <v>183</v>
      </c>
      <c r="D75" s="234"/>
      <c r="E75" s="235">
        <v>9.3000000000000007</v>
      </c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14"/>
      <c r="Z75" s="214"/>
      <c r="AA75" s="214"/>
      <c r="AB75" s="214"/>
      <c r="AC75" s="214"/>
      <c r="AD75" s="214"/>
      <c r="AE75" s="214"/>
      <c r="AF75" s="214"/>
      <c r="AG75" s="214" t="s">
        <v>115</v>
      </c>
      <c r="AH75" s="214">
        <v>0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outlineLevel="1">
      <c r="A76" s="231"/>
      <c r="B76" s="232"/>
      <c r="C76" s="254" t="s">
        <v>184</v>
      </c>
      <c r="D76" s="234"/>
      <c r="E76" s="235">
        <v>30.6</v>
      </c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14"/>
      <c r="Z76" s="214"/>
      <c r="AA76" s="214"/>
      <c r="AB76" s="214"/>
      <c r="AC76" s="214"/>
      <c r="AD76" s="214"/>
      <c r="AE76" s="214"/>
      <c r="AF76" s="214"/>
      <c r="AG76" s="214" t="s">
        <v>115</v>
      </c>
      <c r="AH76" s="214">
        <v>0</v>
      </c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>
      <c r="A77" s="231"/>
      <c r="B77" s="232"/>
      <c r="C77" s="254" t="s">
        <v>185</v>
      </c>
      <c r="D77" s="234"/>
      <c r="E77" s="235">
        <v>6.15</v>
      </c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14"/>
      <c r="Z77" s="214"/>
      <c r="AA77" s="214"/>
      <c r="AB77" s="214"/>
      <c r="AC77" s="214"/>
      <c r="AD77" s="214"/>
      <c r="AE77" s="214"/>
      <c r="AF77" s="214"/>
      <c r="AG77" s="214" t="s">
        <v>115</v>
      </c>
      <c r="AH77" s="214">
        <v>0</v>
      </c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>
      <c r="A78" s="231"/>
      <c r="B78" s="232"/>
      <c r="C78" s="254" t="s">
        <v>174</v>
      </c>
      <c r="D78" s="234"/>
      <c r="E78" s="235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14"/>
      <c r="Z78" s="214"/>
      <c r="AA78" s="214"/>
      <c r="AB78" s="214"/>
      <c r="AC78" s="214"/>
      <c r="AD78" s="214"/>
      <c r="AE78" s="214"/>
      <c r="AF78" s="214"/>
      <c r="AG78" s="214" t="s">
        <v>115</v>
      </c>
      <c r="AH78" s="214">
        <v>0</v>
      </c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1">
      <c r="A79" s="231"/>
      <c r="B79" s="232"/>
      <c r="C79" s="254" t="s">
        <v>175</v>
      </c>
      <c r="D79" s="234"/>
      <c r="E79" s="235">
        <v>72</v>
      </c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14"/>
      <c r="Z79" s="214"/>
      <c r="AA79" s="214"/>
      <c r="AB79" s="214"/>
      <c r="AC79" s="214"/>
      <c r="AD79" s="214"/>
      <c r="AE79" s="214"/>
      <c r="AF79" s="214"/>
      <c r="AG79" s="214" t="s">
        <v>115</v>
      </c>
      <c r="AH79" s="214">
        <v>0</v>
      </c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>
      <c r="A80" s="243">
        <v>12</v>
      </c>
      <c r="B80" s="244" t="s">
        <v>186</v>
      </c>
      <c r="C80" s="253" t="s">
        <v>187</v>
      </c>
      <c r="D80" s="245" t="s">
        <v>120</v>
      </c>
      <c r="E80" s="246">
        <v>148.05000000000001</v>
      </c>
      <c r="F80" s="247">
        <f>H80+J80</f>
        <v>0</v>
      </c>
      <c r="G80" s="247">
        <f>ROUND(E80*F80,2)</f>
        <v>0</v>
      </c>
      <c r="H80" s="248"/>
      <c r="I80" s="247">
        <f>ROUND(E80*H80,2)</f>
        <v>0</v>
      </c>
      <c r="J80" s="248"/>
      <c r="K80" s="247">
        <f>ROUND(E80*J80,2)</f>
        <v>0</v>
      </c>
      <c r="L80" s="247">
        <v>21</v>
      </c>
      <c r="M80" s="247">
        <f>G80*(1+L80/100)</f>
        <v>0</v>
      </c>
      <c r="N80" s="247">
        <v>0</v>
      </c>
      <c r="O80" s="247">
        <f>ROUND(E80*N80,2)</f>
        <v>0</v>
      </c>
      <c r="P80" s="247">
        <v>0</v>
      </c>
      <c r="Q80" s="247">
        <f>ROUND(E80*P80,2)</f>
        <v>0</v>
      </c>
      <c r="R80" s="247"/>
      <c r="S80" s="247" t="s">
        <v>111</v>
      </c>
      <c r="T80" s="249" t="s">
        <v>111</v>
      </c>
      <c r="U80" s="233">
        <v>0.18</v>
      </c>
      <c r="V80" s="233">
        <f>ROUND(E80*U80,2)</f>
        <v>26.65</v>
      </c>
      <c r="W80" s="233"/>
      <c r="X80" s="233" t="s">
        <v>112</v>
      </c>
      <c r="Y80" s="214"/>
      <c r="Z80" s="214"/>
      <c r="AA80" s="214"/>
      <c r="AB80" s="214"/>
      <c r="AC80" s="214"/>
      <c r="AD80" s="214"/>
      <c r="AE80" s="214"/>
      <c r="AF80" s="214"/>
      <c r="AG80" s="214" t="s">
        <v>113</v>
      </c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22.5" outlineLevel="1">
      <c r="A81" s="231"/>
      <c r="B81" s="232"/>
      <c r="C81" s="254" t="s">
        <v>188</v>
      </c>
      <c r="D81" s="234"/>
      <c r="E81" s="235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14"/>
      <c r="Z81" s="214"/>
      <c r="AA81" s="214"/>
      <c r="AB81" s="214"/>
      <c r="AC81" s="214"/>
      <c r="AD81" s="214"/>
      <c r="AE81" s="214"/>
      <c r="AF81" s="214"/>
      <c r="AG81" s="214" t="s">
        <v>115</v>
      </c>
      <c r="AH81" s="214">
        <v>0</v>
      </c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>
      <c r="A82" s="231"/>
      <c r="B82" s="232"/>
      <c r="C82" s="254" t="s">
        <v>179</v>
      </c>
      <c r="D82" s="234"/>
      <c r="E82" s="235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14"/>
      <c r="Z82" s="214"/>
      <c r="AA82" s="214"/>
      <c r="AB82" s="214"/>
      <c r="AC82" s="214"/>
      <c r="AD82" s="214"/>
      <c r="AE82" s="214"/>
      <c r="AF82" s="214"/>
      <c r="AG82" s="214" t="s">
        <v>115</v>
      </c>
      <c r="AH82" s="214"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>
      <c r="A83" s="231"/>
      <c r="B83" s="232"/>
      <c r="C83" s="254" t="s">
        <v>180</v>
      </c>
      <c r="D83" s="234"/>
      <c r="E83" s="235">
        <v>23.5</v>
      </c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14"/>
      <c r="Z83" s="214"/>
      <c r="AA83" s="214"/>
      <c r="AB83" s="214"/>
      <c r="AC83" s="214"/>
      <c r="AD83" s="214"/>
      <c r="AE83" s="214"/>
      <c r="AF83" s="214"/>
      <c r="AG83" s="214" t="s">
        <v>115</v>
      </c>
      <c r="AH83" s="214">
        <v>0</v>
      </c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>
      <c r="A84" s="231"/>
      <c r="B84" s="232"/>
      <c r="C84" s="254" t="s">
        <v>181</v>
      </c>
      <c r="D84" s="234"/>
      <c r="E84" s="235">
        <v>6.5</v>
      </c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14"/>
      <c r="Z84" s="214"/>
      <c r="AA84" s="214"/>
      <c r="AB84" s="214"/>
      <c r="AC84" s="214"/>
      <c r="AD84" s="214"/>
      <c r="AE84" s="214"/>
      <c r="AF84" s="214"/>
      <c r="AG84" s="214" t="s">
        <v>115</v>
      </c>
      <c r="AH84" s="214">
        <v>0</v>
      </c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>
      <c r="A85" s="231"/>
      <c r="B85" s="232"/>
      <c r="C85" s="254" t="s">
        <v>182</v>
      </c>
      <c r="D85" s="234"/>
      <c r="E85" s="235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14"/>
      <c r="Z85" s="214"/>
      <c r="AA85" s="214"/>
      <c r="AB85" s="214"/>
      <c r="AC85" s="214"/>
      <c r="AD85" s="214"/>
      <c r="AE85" s="214"/>
      <c r="AF85" s="214"/>
      <c r="AG85" s="214" t="s">
        <v>115</v>
      </c>
      <c r="AH85" s="214">
        <v>0</v>
      </c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>
      <c r="A86" s="231"/>
      <c r="B86" s="232"/>
      <c r="C86" s="254" t="s">
        <v>183</v>
      </c>
      <c r="D86" s="234"/>
      <c r="E86" s="235">
        <v>9.3000000000000007</v>
      </c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14"/>
      <c r="Z86" s="214"/>
      <c r="AA86" s="214"/>
      <c r="AB86" s="214"/>
      <c r="AC86" s="214"/>
      <c r="AD86" s="214"/>
      <c r="AE86" s="214"/>
      <c r="AF86" s="214"/>
      <c r="AG86" s="214" t="s">
        <v>115</v>
      </c>
      <c r="AH86" s="214">
        <v>0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>
      <c r="A87" s="231"/>
      <c r="B87" s="232"/>
      <c r="C87" s="254" t="s">
        <v>184</v>
      </c>
      <c r="D87" s="234"/>
      <c r="E87" s="235">
        <v>30.6</v>
      </c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14"/>
      <c r="Z87" s="214"/>
      <c r="AA87" s="214"/>
      <c r="AB87" s="214"/>
      <c r="AC87" s="214"/>
      <c r="AD87" s="214"/>
      <c r="AE87" s="214"/>
      <c r="AF87" s="214"/>
      <c r="AG87" s="214" t="s">
        <v>115</v>
      </c>
      <c r="AH87" s="214">
        <v>0</v>
      </c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>
      <c r="A88" s="231"/>
      <c r="B88" s="232"/>
      <c r="C88" s="254" t="s">
        <v>185</v>
      </c>
      <c r="D88" s="234"/>
      <c r="E88" s="235">
        <v>6.15</v>
      </c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14"/>
      <c r="Z88" s="214"/>
      <c r="AA88" s="214"/>
      <c r="AB88" s="214"/>
      <c r="AC88" s="214"/>
      <c r="AD88" s="214"/>
      <c r="AE88" s="214"/>
      <c r="AF88" s="214"/>
      <c r="AG88" s="214" t="s">
        <v>115</v>
      </c>
      <c r="AH88" s="214">
        <v>0</v>
      </c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1">
      <c r="A89" s="231"/>
      <c r="B89" s="232"/>
      <c r="C89" s="254" t="s">
        <v>174</v>
      </c>
      <c r="D89" s="234"/>
      <c r="E89" s="235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14"/>
      <c r="Z89" s="214"/>
      <c r="AA89" s="214"/>
      <c r="AB89" s="214"/>
      <c r="AC89" s="214"/>
      <c r="AD89" s="214"/>
      <c r="AE89" s="214"/>
      <c r="AF89" s="214"/>
      <c r="AG89" s="214" t="s">
        <v>115</v>
      </c>
      <c r="AH89" s="214"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>
      <c r="A90" s="231"/>
      <c r="B90" s="232"/>
      <c r="C90" s="254" t="s">
        <v>175</v>
      </c>
      <c r="D90" s="234"/>
      <c r="E90" s="235">
        <v>72</v>
      </c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14"/>
      <c r="Z90" s="214"/>
      <c r="AA90" s="214"/>
      <c r="AB90" s="214"/>
      <c r="AC90" s="214"/>
      <c r="AD90" s="214"/>
      <c r="AE90" s="214"/>
      <c r="AF90" s="214"/>
      <c r="AG90" s="214" t="s">
        <v>115</v>
      </c>
      <c r="AH90" s="214"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>
      <c r="A91" s="243">
        <v>13</v>
      </c>
      <c r="B91" s="244" t="s">
        <v>189</v>
      </c>
      <c r="C91" s="253" t="s">
        <v>190</v>
      </c>
      <c r="D91" s="245" t="s">
        <v>110</v>
      </c>
      <c r="E91" s="246">
        <v>304.2</v>
      </c>
      <c r="F91" s="247">
        <f>H91+J91</f>
        <v>0</v>
      </c>
      <c r="G91" s="247">
        <f>ROUND(E91*F91,2)</f>
        <v>0</v>
      </c>
      <c r="H91" s="248"/>
      <c r="I91" s="247">
        <f>ROUND(E91*H91,2)</f>
        <v>0</v>
      </c>
      <c r="J91" s="248"/>
      <c r="K91" s="247">
        <f>ROUND(E91*J91,2)</f>
        <v>0</v>
      </c>
      <c r="L91" s="247">
        <v>21</v>
      </c>
      <c r="M91" s="247">
        <f>G91*(1+L91/100)</f>
        <v>0</v>
      </c>
      <c r="N91" s="247">
        <v>0</v>
      </c>
      <c r="O91" s="247">
        <f>ROUND(E91*N91,2)</f>
        <v>0</v>
      </c>
      <c r="P91" s="247">
        <v>0</v>
      </c>
      <c r="Q91" s="247">
        <f>ROUND(E91*P91,2)</f>
        <v>0</v>
      </c>
      <c r="R91" s="247"/>
      <c r="S91" s="247" t="s">
        <v>111</v>
      </c>
      <c r="T91" s="249" t="s">
        <v>111</v>
      </c>
      <c r="U91" s="233">
        <v>0.1</v>
      </c>
      <c r="V91" s="233">
        <f>ROUND(E91*U91,2)</f>
        <v>30.42</v>
      </c>
      <c r="W91" s="233"/>
      <c r="X91" s="233" t="s">
        <v>112</v>
      </c>
      <c r="Y91" s="214"/>
      <c r="Z91" s="214"/>
      <c r="AA91" s="214"/>
      <c r="AB91" s="214"/>
      <c r="AC91" s="214"/>
      <c r="AD91" s="214"/>
      <c r="AE91" s="214"/>
      <c r="AF91" s="214"/>
      <c r="AG91" s="214" t="s">
        <v>113</v>
      </c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>
      <c r="A92" s="231"/>
      <c r="B92" s="232"/>
      <c r="C92" s="254" t="s">
        <v>191</v>
      </c>
      <c r="D92" s="234"/>
      <c r="E92" s="235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14"/>
      <c r="Z92" s="214"/>
      <c r="AA92" s="214"/>
      <c r="AB92" s="214"/>
      <c r="AC92" s="214"/>
      <c r="AD92" s="214"/>
      <c r="AE92" s="214"/>
      <c r="AF92" s="214"/>
      <c r="AG92" s="214" t="s">
        <v>115</v>
      </c>
      <c r="AH92" s="214">
        <v>0</v>
      </c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>
      <c r="A93" s="231"/>
      <c r="B93" s="232"/>
      <c r="C93" s="254" t="s">
        <v>179</v>
      </c>
      <c r="D93" s="234"/>
      <c r="E93" s="235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14"/>
      <c r="Z93" s="214"/>
      <c r="AA93" s="214"/>
      <c r="AB93" s="214"/>
      <c r="AC93" s="214"/>
      <c r="AD93" s="214"/>
      <c r="AE93" s="214"/>
      <c r="AF93" s="214"/>
      <c r="AG93" s="214" t="s">
        <v>115</v>
      </c>
      <c r="AH93" s="214">
        <v>0</v>
      </c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>
      <c r="A94" s="231"/>
      <c r="B94" s="232"/>
      <c r="C94" s="254" t="s">
        <v>192</v>
      </c>
      <c r="D94" s="234"/>
      <c r="E94" s="235">
        <v>94</v>
      </c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14"/>
      <c r="Z94" s="214"/>
      <c r="AA94" s="214"/>
      <c r="AB94" s="214"/>
      <c r="AC94" s="214"/>
      <c r="AD94" s="214"/>
      <c r="AE94" s="214"/>
      <c r="AF94" s="214"/>
      <c r="AG94" s="214" t="s">
        <v>115</v>
      </c>
      <c r="AH94" s="214"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>
      <c r="A95" s="231"/>
      <c r="B95" s="232"/>
      <c r="C95" s="254" t="s">
        <v>193</v>
      </c>
      <c r="D95" s="234"/>
      <c r="E95" s="235">
        <v>26</v>
      </c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14"/>
      <c r="Z95" s="214"/>
      <c r="AA95" s="214"/>
      <c r="AB95" s="214"/>
      <c r="AC95" s="214"/>
      <c r="AD95" s="214"/>
      <c r="AE95" s="214"/>
      <c r="AF95" s="214"/>
      <c r="AG95" s="214" t="s">
        <v>115</v>
      </c>
      <c r="AH95" s="214">
        <v>0</v>
      </c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>
      <c r="A96" s="231"/>
      <c r="B96" s="232"/>
      <c r="C96" s="254" t="s">
        <v>182</v>
      </c>
      <c r="D96" s="234"/>
      <c r="E96" s="235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14"/>
      <c r="Z96" s="214"/>
      <c r="AA96" s="214"/>
      <c r="AB96" s="214"/>
      <c r="AC96" s="214"/>
      <c r="AD96" s="214"/>
      <c r="AE96" s="214"/>
      <c r="AF96" s="214"/>
      <c r="AG96" s="214" t="s">
        <v>115</v>
      </c>
      <c r="AH96" s="214">
        <v>0</v>
      </c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1">
      <c r="A97" s="231"/>
      <c r="B97" s="232"/>
      <c r="C97" s="254" t="s">
        <v>194</v>
      </c>
      <c r="D97" s="234"/>
      <c r="E97" s="235">
        <v>37.200000000000003</v>
      </c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14"/>
      <c r="Z97" s="214"/>
      <c r="AA97" s="214"/>
      <c r="AB97" s="214"/>
      <c r="AC97" s="214"/>
      <c r="AD97" s="214"/>
      <c r="AE97" s="214"/>
      <c r="AF97" s="214"/>
      <c r="AG97" s="214" t="s">
        <v>115</v>
      </c>
      <c r="AH97" s="214">
        <v>0</v>
      </c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outlineLevel="1">
      <c r="A98" s="231"/>
      <c r="B98" s="232"/>
      <c r="C98" s="254" t="s">
        <v>195</v>
      </c>
      <c r="D98" s="234"/>
      <c r="E98" s="235">
        <v>122.4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14"/>
      <c r="Z98" s="214"/>
      <c r="AA98" s="214"/>
      <c r="AB98" s="214"/>
      <c r="AC98" s="214"/>
      <c r="AD98" s="214"/>
      <c r="AE98" s="214"/>
      <c r="AF98" s="214"/>
      <c r="AG98" s="214" t="s">
        <v>115</v>
      </c>
      <c r="AH98" s="214">
        <v>0</v>
      </c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>
      <c r="A99" s="231"/>
      <c r="B99" s="232"/>
      <c r="C99" s="254" t="s">
        <v>196</v>
      </c>
      <c r="D99" s="234"/>
      <c r="E99" s="235">
        <v>24.6</v>
      </c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14"/>
      <c r="Z99" s="214"/>
      <c r="AA99" s="214"/>
      <c r="AB99" s="214"/>
      <c r="AC99" s="214"/>
      <c r="AD99" s="214"/>
      <c r="AE99" s="214"/>
      <c r="AF99" s="214"/>
      <c r="AG99" s="214" t="s">
        <v>115</v>
      </c>
      <c r="AH99" s="214">
        <v>0</v>
      </c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>
      <c r="A100" s="243">
        <v>14</v>
      </c>
      <c r="B100" s="244" t="s">
        <v>197</v>
      </c>
      <c r="C100" s="253" t="s">
        <v>198</v>
      </c>
      <c r="D100" s="245" t="s">
        <v>129</v>
      </c>
      <c r="E100" s="246">
        <v>381.24849999999998</v>
      </c>
      <c r="F100" s="247">
        <f>H100+J100</f>
        <v>0</v>
      </c>
      <c r="G100" s="247">
        <f>ROUND(E100*F100,2)</f>
        <v>0</v>
      </c>
      <c r="H100" s="248"/>
      <c r="I100" s="247">
        <f>ROUND(E100*H100,2)</f>
        <v>0</v>
      </c>
      <c r="J100" s="248"/>
      <c r="K100" s="247">
        <f>ROUND(E100*J100,2)</f>
        <v>0</v>
      </c>
      <c r="L100" s="247">
        <v>21</v>
      </c>
      <c r="M100" s="247">
        <f>G100*(1+L100/100)</f>
        <v>0</v>
      </c>
      <c r="N100" s="247">
        <v>0</v>
      </c>
      <c r="O100" s="247">
        <f>ROUND(E100*N100,2)</f>
        <v>0</v>
      </c>
      <c r="P100" s="247">
        <v>0</v>
      </c>
      <c r="Q100" s="247">
        <f>ROUND(E100*P100,2)</f>
        <v>0</v>
      </c>
      <c r="R100" s="247"/>
      <c r="S100" s="247" t="s">
        <v>111</v>
      </c>
      <c r="T100" s="249" t="s">
        <v>111</v>
      </c>
      <c r="U100" s="233">
        <v>0</v>
      </c>
      <c r="V100" s="233">
        <f>ROUND(E100*U100,2)</f>
        <v>0</v>
      </c>
      <c r="W100" s="233"/>
      <c r="X100" s="233" t="s">
        <v>112</v>
      </c>
      <c r="Y100" s="214"/>
      <c r="Z100" s="214"/>
      <c r="AA100" s="214"/>
      <c r="AB100" s="214"/>
      <c r="AC100" s="214"/>
      <c r="AD100" s="214"/>
      <c r="AE100" s="214"/>
      <c r="AF100" s="214"/>
      <c r="AG100" s="214" t="s">
        <v>113</v>
      </c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>
      <c r="A101" s="231"/>
      <c r="B101" s="232"/>
      <c r="C101" s="254" t="s">
        <v>199</v>
      </c>
      <c r="D101" s="234"/>
      <c r="E101" s="235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14"/>
      <c r="Z101" s="214"/>
      <c r="AA101" s="214"/>
      <c r="AB101" s="214"/>
      <c r="AC101" s="214"/>
      <c r="AD101" s="214"/>
      <c r="AE101" s="214"/>
      <c r="AF101" s="214"/>
      <c r="AG101" s="214" t="s">
        <v>115</v>
      </c>
      <c r="AH101" s="214">
        <v>0</v>
      </c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>
      <c r="A102" s="231"/>
      <c r="B102" s="232"/>
      <c r="C102" s="254" t="s">
        <v>141</v>
      </c>
      <c r="D102" s="234"/>
      <c r="E102" s="235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14"/>
      <c r="Z102" s="214"/>
      <c r="AA102" s="214"/>
      <c r="AB102" s="214"/>
      <c r="AC102" s="214"/>
      <c r="AD102" s="214"/>
      <c r="AE102" s="214"/>
      <c r="AF102" s="214"/>
      <c r="AG102" s="214" t="s">
        <v>115</v>
      </c>
      <c r="AH102" s="214">
        <v>0</v>
      </c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1">
      <c r="A103" s="231"/>
      <c r="B103" s="232"/>
      <c r="C103" s="254" t="s">
        <v>142</v>
      </c>
      <c r="D103" s="234"/>
      <c r="E103" s="235">
        <v>373.8775</v>
      </c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14"/>
      <c r="Z103" s="214"/>
      <c r="AA103" s="214"/>
      <c r="AB103" s="214"/>
      <c r="AC103" s="214"/>
      <c r="AD103" s="214"/>
      <c r="AE103" s="214"/>
      <c r="AF103" s="214"/>
      <c r="AG103" s="214" t="s">
        <v>115</v>
      </c>
      <c r="AH103" s="214">
        <v>0</v>
      </c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1">
      <c r="A104" s="231"/>
      <c r="B104" s="232"/>
      <c r="C104" s="254" t="s">
        <v>151</v>
      </c>
      <c r="D104" s="234"/>
      <c r="E104" s="235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14"/>
      <c r="Z104" s="214"/>
      <c r="AA104" s="214"/>
      <c r="AB104" s="214"/>
      <c r="AC104" s="214"/>
      <c r="AD104" s="214"/>
      <c r="AE104" s="214"/>
      <c r="AF104" s="214"/>
      <c r="AG104" s="214" t="s">
        <v>115</v>
      </c>
      <c r="AH104" s="214">
        <v>0</v>
      </c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>
      <c r="A105" s="231"/>
      <c r="B105" s="232"/>
      <c r="C105" s="254" t="s">
        <v>152</v>
      </c>
      <c r="D105" s="234"/>
      <c r="E105" s="235">
        <v>7.3710000000000004</v>
      </c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14"/>
      <c r="Z105" s="214"/>
      <c r="AA105" s="214"/>
      <c r="AB105" s="214"/>
      <c r="AC105" s="214"/>
      <c r="AD105" s="214"/>
      <c r="AE105" s="214"/>
      <c r="AF105" s="214"/>
      <c r="AG105" s="214" t="s">
        <v>115</v>
      </c>
      <c r="AH105" s="214">
        <v>0</v>
      </c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1">
      <c r="A106" s="243">
        <v>15</v>
      </c>
      <c r="B106" s="244" t="s">
        <v>200</v>
      </c>
      <c r="C106" s="253" t="s">
        <v>201</v>
      </c>
      <c r="D106" s="245" t="s">
        <v>202</v>
      </c>
      <c r="E106" s="246">
        <v>17.367999999999999</v>
      </c>
      <c r="F106" s="247">
        <f>H106+J106</f>
        <v>0</v>
      </c>
      <c r="G106" s="247">
        <f>ROUND(E106*F106,2)</f>
        <v>0</v>
      </c>
      <c r="H106" s="248"/>
      <c r="I106" s="247">
        <f>ROUND(E106*H106,2)</f>
        <v>0</v>
      </c>
      <c r="J106" s="248"/>
      <c r="K106" s="247">
        <f>ROUND(E106*J106,2)</f>
        <v>0</v>
      </c>
      <c r="L106" s="247">
        <v>21</v>
      </c>
      <c r="M106" s="247">
        <f>G106*(1+L106/100)</f>
        <v>0</v>
      </c>
      <c r="N106" s="247">
        <v>0</v>
      </c>
      <c r="O106" s="247">
        <f>ROUND(E106*N106,2)</f>
        <v>0</v>
      </c>
      <c r="P106" s="247">
        <v>0</v>
      </c>
      <c r="Q106" s="247">
        <f>ROUND(E106*P106,2)</f>
        <v>0</v>
      </c>
      <c r="R106" s="247"/>
      <c r="S106" s="247" t="s">
        <v>111</v>
      </c>
      <c r="T106" s="249" t="s">
        <v>111</v>
      </c>
      <c r="U106" s="233">
        <v>0</v>
      </c>
      <c r="V106" s="233">
        <f>ROUND(E106*U106,2)</f>
        <v>0</v>
      </c>
      <c r="W106" s="233"/>
      <c r="X106" s="233" t="s">
        <v>112</v>
      </c>
      <c r="Y106" s="214"/>
      <c r="Z106" s="214"/>
      <c r="AA106" s="214"/>
      <c r="AB106" s="214"/>
      <c r="AC106" s="214"/>
      <c r="AD106" s="214"/>
      <c r="AE106" s="214"/>
      <c r="AF106" s="214"/>
      <c r="AG106" s="214" t="s">
        <v>113</v>
      </c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>
      <c r="A107" s="231"/>
      <c r="B107" s="232"/>
      <c r="C107" s="254" t="s">
        <v>147</v>
      </c>
      <c r="D107" s="234"/>
      <c r="E107" s="235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14"/>
      <c r="Z107" s="214"/>
      <c r="AA107" s="214"/>
      <c r="AB107" s="214"/>
      <c r="AC107" s="214"/>
      <c r="AD107" s="214"/>
      <c r="AE107" s="214"/>
      <c r="AF107" s="214"/>
      <c r="AG107" s="214" t="s">
        <v>115</v>
      </c>
      <c r="AH107" s="214">
        <v>0</v>
      </c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>
      <c r="A108" s="231"/>
      <c r="B108" s="232"/>
      <c r="C108" s="254" t="s">
        <v>203</v>
      </c>
      <c r="D108" s="234"/>
      <c r="E108" s="235">
        <v>8.4</v>
      </c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14"/>
      <c r="Z108" s="214"/>
      <c r="AA108" s="214"/>
      <c r="AB108" s="214"/>
      <c r="AC108" s="214"/>
      <c r="AD108" s="214"/>
      <c r="AE108" s="214"/>
      <c r="AF108" s="214"/>
      <c r="AG108" s="214" t="s">
        <v>115</v>
      </c>
      <c r="AH108" s="214">
        <v>0</v>
      </c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outlineLevel="1">
      <c r="A109" s="231"/>
      <c r="B109" s="232"/>
      <c r="C109" s="254" t="s">
        <v>149</v>
      </c>
      <c r="D109" s="234"/>
      <c r="E109" s="235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14"/>
      <c r="Z109" s="214"/>
      <c r="AA109" s="214"/>
      <c r="AB109" s="214"/>
      <c r="AC109" s="214"/>
      <c r="AD109" s="214"/>
      <c r="AE109" s="214"/>
      <c r="AF109" s="214"/>
      <c r="AG109" s="214" t="s">
        <v>115</v>
      </c>
      <c r="AH109" s="214">
        <v>0</v>
      </c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>
      <c r="A110" s="231"/>
      <c r="B110" s="232"/>
      <c r="C110" s="254" t="s">
        <v>204</v>
      </c>
      <c r="D110" s="234"/>
      <c r="E110" s="235">
        <v>8.968</v>
      </c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14"/>
      <c r="Z110" s="214"/>
      <c r="AA110" s="214"/>
      <c r="AB110" s="214"/>
      <c r="AC110" s="214"/>
      <c r="AD110" s="214"/>
      <c r="AE110" s="214"/>
      <c r="AF110" s="214"/>
      <c r="AG110" s="214" t="s">
        <v>115</v>
      </c>
      <c r="AH110" s="214">
        <v>0</v>
      </c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outlineLevel="1">
      <c r="A111" s="243">
        <v>16</v>
      </c>
      <c r="B111" s="244" t="s">
        <v>205</v>
      </c>
      <c r="C111" s="253" t="s">
        <v>206</v>
      </c>
      <c r="D111" s="245" t="s">
        <v>207</v>
      </c>
      <c r="E111" s="246">
        <v>112.1</v>
      </c>
      <c r="F111" s="247">
        <f>H111+J111</f>
        <v>0</v>
      </c>
      <c r="G111" s="247">
        <f>ROUND(E111*F111,2)</f>
        <v>0</v>
      </c>
      <c r="H111" s="248"/>
      <c r="I111" s="247">
        <f>ROUND(E111*H111,2)</f>
        <v>0</v>
      </c>
      <c r="J111" s="248"/>
      <c r="K111" s="247">
        <f>ROUND(E111*J111,2)</f>
        <v>0</v>
      </c>
      <c r="L111" s="247">
        <v>21</v>
      </c>
      <c r="M111" s="247">
        <f>G111*(1+L111/100)</f>
        <v>0</v>
      </c>
      <c r="N111" s="247">
        <v>0</v>
      </c>
      <c r="O111" s="247">
        <f>ROUND(E111*N111,2)</f>
        <v>0</v>
      </c>
      <c r="P111" s="247">
        <v>0.27</v>
      </c>
      <c r="Q111" s="247">
        <f>ROUND(E111*P111,2)</f>
        <v>30.27</v>
      </c>
      <c r="R111" s="247"/>
      <c r="S111" s="247" t="s">
        <v>111</v>
      </c>
      <c r="T111" s="249" t="s">
        <v>111</v>
      </c>
      <c r="U111" s="233">
        <v>0.12</v>
      </c>
      <c r="V111" s="233">
        <f>ROUND(E111*U111,2)</f>
        <v>13.45</v>
      </c>
      <c r="W111" s="233"/>
      <c r="X111" s="233" t="s">
        <v>112</v>
      </c>
      <c r="Y111" s="214"/>
      <c r="Z111" s="214"/>
      <c r="AA111" s="214"/>
      <c r="AB111" s="214"/>
      <c r="AC111" s="214"/>
      <c r="AD111" s="214"/>
      <c r="AE111" s="214"/>
      <c r="AF111" s="214"/>
      <c r="AG111" s="214" t="s">
        <v>121</v>
      </c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>
      <c r="A112" s="231"/>
      <c r="B112" s="232"/>
      <c r="C112" s="254" t="s">
        <v>123</v>
      </c>
      <c r="D112" s="234"/>
      <c r="E112" s="235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14"/>
      <c r="Z112" s="214"/>
      <c r="AA112" s="214"/>
      <c r="AB112" s="214"/>
      <c r="AC112" s="214"/>
      <c r="AD112" s="214"/>
      <c r="AE112" s="214"/>
      <c r="AF112" s="214"/>
      <c r="AG112" s="214" t="s">
        <v>115</v>
      </c>
      <c r="AH112" s="214">
        <v>0</v>
      </c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1">
      <c r="A113" s="231"/>
      <c r="B113" s="232"/>
      <c r="C113" s="254" t="s">
        <v>208</v>
      </c>
      <c r="D113" s="234"/>
      <c r="E113" s="235">
        <v>112.1</v>
      </c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14"/>
      <c r="Z113" s="214"/>
      <c r="AA113" s="214"/>
      <c r="AB113" s="214"/>
      <c r="AC113" s="214"/>
      <c r="AD113" s="214"/>
      <c r="AE113" s="214"/>
      <c r="AF113" s="214"/>
      <c r="AG113" s="214" t="s">
        <v>115</v>
      </c>
      <c r="AH113" s="214">
        <v>0</v>
      </c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>
      <c r="A114" s="243">
        <v>17</v>
      </c>
      <c r="B114" s="244" t="s">
        <v>209</v>
      </c>
      <c r="C114" s="253" t="s">
        <v>210</v>
      </c>
      <c r="D114" s="245" t="s">
        <v>129</v>
      </c>
      <c r="E114" s="246">
        <v>373.8775</v>
      </c>
      <c r="F114" s="247">
        <f>H114+J114</f>
        <v>0</v>
      </c>
      <c r="G114" s="247">
        <f>ROUND(E114*F114,2)</f>
        <v>0</v>
      </c>
      <c r="H114" s="248"/>
      <c r="I114" s="247">
        <f>ROUND(E114*H114,2)</f>
        <v>0</v>
      </c>
      <c r="J114" s="248"/>
      <c r="K114" s="247">
        <f>ROUND(E114*J114,2)</f>
        <v>0</v>
      </c>
      <c r="L114" s="247">
        <v>21</v>
      </c>
      <c r="M114" s="247">
        <f>G114*(1+L114/100)</f>
        <v>0</v>
      </c>
      <c r="N114" s="247">
        <v>0</v>
      </c>
      <c r="O114" s="247">
        <f>ROUND(E114*N114,2)</f>
        <v>0</v>
      </c>
      <c r="P114" s="247">
        <v>0</v>
      </c>
      <c r="Q114" s="247">
        <f>ROUND(E114*P114,2)</f>
        <v>0</v>
      </c>
      <c r="R114" s="247"/>
      <c r="S114" s="247" t="s">
        <v>111</v>
      </c>
      <c r="T114" s="249" t="s">
        <v>111</v>
      </c>
      <c r="U114" s="233">
        <v>0.37</v>
      </c>
      <c r="V114" s="233">
        <f>ROUND(E114*U114,2)</f>
        <v>138.33000000000001</v>
      </c>
      <c r="W114" s="233"/>
      <c r="X114" s="233" t="s">
        <v>112</v>
      </c>
      <c r="Y114" s="214"/>
      <c r="Z114" s="214"/>
      <c r="AA114" s="214"/>
      <c r="AB114" s="214"/>
      <c r="AC114" s="214"/>
      <c r="AD114" s="214"/>
      <c r="AE114" s="214"/>
      <c r="AF114" s="214"/>
      <c r="AG114" s="214" t="s">
        <v>113</v>
      </c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>
      <c r="A115" s="231"/>
      <c r="B115" s="232"/>
      <c r="C115" s="254" t="s">
        <v>211</v>
      </c>
      <c r="D115" s="234"/>
      <c r="E115" s="235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14"/>
      <c r="Z115" s="214"/>
      <c r="AA115" s="214"/>
      <c r="AB115" s="214"/>
      <c r="AC115" s="214"/>
      <c r="AD115" s="214"/>
      <c r="AE115" s="214"/>
      <c r="AF115" s="214"/>
      <c r="AG115" s="214" t="s">
        <v>115</v>
      </c>
      <c r="AH115" s="214">
        <v>0</v>
      </c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>
      <c r="A116" s="231"/>
      <c r="B116" s="232"/>
      <c r="C116" s="254" t="s">
        <v>152</v>
      </c>
      <c r="D116" s="234"/>
      <c r="E116" s="235">
        <v>7.3710000000000004</v>
      </c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14"/>
      <c r="Z116" s="214"/>
      <c r="AA116" s="214"/>
      <c r="AB116" s="214"/>
      <c r="AC116" s="214"/>
      <c r="AD116" s="214"/>
      <c r="AE116" s="214"/>
      <c r="AF116" s="214"/>
      <c r="AG116" s="214" t="s">
        <v>115</v>
      </c>
      <c r="AH116" s="214">
        <v>0</v>
      </c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ht="22.5" outlineLevel="1">
      <c r="A117" s="231"/>
      <c r="B117" s="232"/>
      <c r="C117" s="254" t="s">
        <v>212</v>
      </c>
      <c r="D117" s="234"/>
      <c r="E117" s="235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14"/>
      <c r="Z117" s="214"/>
      <c r="AA117" s="214"/>
      <c r="AB117" s="214"/>
      <c r="AC117" s="214"/>
      <c r="AD117" s="214"/>
      <c r="AE117" s="214"/>
      <c r="AF117" s="214"/>
      <c r="AG117" s="214" t="s">
        <v>115</v>
      </c>
      <c r="AH117" s="214">
        <v>0</v>
      </c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1">
      <c r="A118" s="231"/>
      <c r="B118" s="232"/>
      <c r="C118" s="254" t="s">
        <v>213</v>
      </c>
      <c r="D118" s="234"/>
      <c r="E118" s="235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14"/>
      <c r="Z118" s="214"/>
      <c r="AA118" s="214"/>
      <c r="AB118" s="214"/>
      <c r="AC118" s="214"/>
      <c r="AD118" s="214"/>
      <c r="AE118" s="214"/>
      <c r="AF118" s="214"/>
      <c r="AG118" s="214" t="s">
        <v>115</v>
      </c>
      <c r="AH118" s="214">
        <v>0</v>
      </c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>
      <c r="A119" s="231"/>
      <c r="B119" s="232"/>
      <c r="C119" s="254" t="s">
        <v>214</v>
      </c>
      <c r="D119" s="234"/>
      <c r="E119" s="235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14"/>
      <c r="Z119" s="214"/>
      <c r="AA119" s="214"/>
      <c r="AB119" s="214"/>
      <c r="AC119" s="214"/>
      <c r="AD119" s="214"/>
      <c r="AE119" s="214"/>
      <c r="AF119" s="214"/>
      <c r="AG119" s="214" t="s">
        <v>115</v>
      </c>
      <c r="AH119" s="214">
        <v>0</v>
      </c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>
      <c r="A120" s="231"/>
      <c r="B120" s="232"/>
      <c r="C120" s="254" t="s">
        <v>215</v>
      </c>
      <c r="D120" s="234"/>
      <c r="E120" s="235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14"/>
      <c r="Z120" s="214"/>
      <c r="AA120" s="214"/>
      <c r="AB120" s="214"/>
      <c r="AC120" s="214"/>
      <c r="AD120" s="214"/>
      <c r="AE120" s="214"/>
      <c r="AF120" s="214"/>
      <c r="AG120" s="214" t="s">
        <v>115</v>
      </c>
      <c r="AH120" s="214">
        <v>0</v>
      </c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1">
      <c r="A121" s="231"/>
      <c r="B121" s="232"/>
      <c r="C121" s="254" t="s">
        <v>167</v>
      </c>
      <c r="D121" s="234"/>
      <c r="E121" s="235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14"/>
      <c r="Z121" s="214"/>
      <c r="AA121" s="214"/>
      <c r="AB121" s="214"/>
      <c r="AC121" s="214"/>
      <c r="AD121" s="214"/>
      <c r="AE121" s="214"/>
      <c r="AF121" s="214"/>
      <c r="AG121" s="214" t="s">
        <v>115</v>
      </c>
      <c r="AH121" s="214">
        <v>0</v>
      </c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1">
      <c r="A122" s="231"/>
      <c r="B122" s="232"/>
      <c r="C122" s="254" t="s">
        <v>216</v>
      </c>
      <c r="D122" s="234"/>
      <c r="E122" s="235">
        <v>105.7</v>
      </c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14"/>
      <c r="Z122" s="214"/>
      <c r="AA122" s="214"/>
      <c r="AB122" s="214"/>
      <c r="AC122" s="214"/>
      <c r="AD122" s="214"/>
      <c r="AE122" s="214"/>
      <c r="AF122" s="214"/>
      <c r="AG122" s="214" t="s">
        <v>115</v>
      </c>
      <c r="AH122" s="214"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1">
      <c r="A123" s="231"/>
      <c r="B123" s="232"/>
      <c r="C123" s="254" t="s">
        <v>169</v>
      </c>
      <c r="D123" s="234"/>
      <c r="E123" s="235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14"/>
      <c r="Z123" s="214"/>
      <c r="AA123" s="214"/>
      <c r="AB123" s="214"/>
      <c r="AC123" s="214"/>
      <c r="AD123" s="214"/>
      <c r="AE123" s="214"/>
      <c r="AF123" s="214"/>
      <c r="AG123" s="214" t="s">
        <v>115</v>
      </c>
      <c r="AH123" s="214">
        <v>0</v>
      </c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outlineLevel="1">
      <c r="A124" s="231"/>
      <c r="B124" s="232"/>
      <c r="C124" s="254" t="s">
        <v>217</v>
      </c>
      <c r="D124" s="234"/>
      <c r="E124" s="235">
        <v>172.55</v>
      </c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14"/>
      <c r="Z124" s="214"/>
      <c r="AA124" s="214"/>
      <c r="AB124" s="214"/>
      <c r="AC124" s="214"/>
      <c r="AD124" s="214"/>
      <c r="AE124" s="214"/>
      <c r="AF124" s="214"/>
      <c r="AG124" s="214" t="s">
        <v>115</v>
      </c>
      <c r="AH124" s="214">
        <v>0</v>
      </c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outlineLevel="1">
      <c r="A125" s="231"/>
      <c r="B125" s="232"/>
      <c r="C125" s="254" t="s">
        <v>218</v>
      </c>
      <c r="D125" s="234"/>
      <c r="E125" s="235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14"/>
      <c r="Z125" s="214"/>
      <c r="AA125" s="214"/>
      <c r="AB125" s="214"/>
      <c r="AC125" s="214"/>
      <c r="AD125" s="214"/>
      <c r="AE125" s="214"/>
      <c r="AF125" s="214"/>
      <c r="AG125" s="214" t="s">
        <v>115</v>
      </c>
      <c r="AH125" s="214">
        <v>0</v>
      </c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outlineLevel="1">
      <c r="A126" s="231"/>
      <c r="B126" s="232"/>
      <c r="C126" s="254" t="s">
        <v>219</v>
      </c>
      <c r="D126" s="234"/>
      <c r="E126" s="235">
        <v>54.978000000000002</v>
      </c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14"/>
      <c r="Z126" s="214"/>
      <c r="AA126" s="214"/>
      <c r="AB126" s="214"/>
      <c r="AC126" s="214"/>
      <c r="AD126" s="214"/>
      <c r="AE126" s="214"/>
      <c r="AF126" s="214"/>
      <c r="AG126" s="214" t="s">
        <v>115</v>
      </c>
      <c r="AH126" s="214">
        <v>0</v>
      </c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1">
      <c r="A127" s="231"/>
      <c r="B127" s="232"/>
      <c r="C127" s="254" t="s">
        <v>220</v>
      </c>
      <c r="D127" s="234"/>
      <c r="E127" s="235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14"/>
      <c r="Z127" s="214"/>
      <c r="AA127" s="214"/>
      <c r="AB127" s="214"/>
      <c r="AC127" s="214"/>
      <c r="AD127" s="214"/>
      <c r="AE127" s="214"/>
      <c r="AF127" s="214"/>
      <c r="AG127" s="214" t="s">
        <v>115</v>
      </c>
      <c r="AH127" s="214">
        <v>0</v>
      </c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outlineLevel="1">
      <c r="A128" s="231"/>
      <c r="B128" s="232"/>
      <c r="C128" s="254" t="s">
        <v>221</v>
      </c>
      <c r="D128" s="234"/>
      <c r="E128" s="235">
        <v>16.9785</v>
      </c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14"/>
      <c r="Z128" s="214"/>
      <c r="AA128" s="214"/>
      <c r="AB128" s="214"/>
      <c r="AC128" s="214"/>
      <c r="AD128" s="214"/>
      <c r="AE128" s="214"/>
      <c r="AF128" s="214"/>
      <c r="AG128" s="214" t="s">
        <v>115</v>
      </c>
      <c r="AH128" s="214">
        <v>0</v>
      </c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1">
      <c r="A129" s="231"/>
      <c r="B129" s="232"/>
      <c r="C129" s="254" t="s">
        <v>222</v>
      </c>
      <c r="D129" s="234"/>
      <c r="E129" s="235">
        <v>6.3</v>
      </c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14"/>
      <c r="Z129" s="214"/>
      <c r="AA129" s="214"/>
      <c r="AB129" s="214"/>
      <c r="AC129" s="214"/>
      <c r="AD129" s="214"/>
      <c r="AE129" s="214"/>
      <c r="AF129" s="214"/>
      <c r="AG129" s="214" t="s">
        <v>115</v>
      </c>
      <c r="AH129" s="214">
        <v>0</v>
      </c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1">
      <c r="A130" s="231"/>
      <c r="B130" s="232"/>
      <c r="C130" s="254" t="s">
        <v>223</v>
      </c>
      <c r="D130" s="234"/>
      <c r="E130" s="235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14"/>
      <c r="Z130" s="214"/>
      <c r="AA130" s="214"/>
      <c r="AB130" s="214"/>
      <c r="AC130" s="214"/>
      <c r="AD130" s="214"/>
      <c r="AE130" s="214"/>
      <c r="AF130" s="214"/>
      <c r="AG130" s="214" t="s">
        <v>115</v>
      </c>
      <c r="AH130" s="214">
        <v>0</v>
      </c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1">
      <c r="A131" s="231"/>
      <c r="B131" s="232"/>
      <c r="C131" s="254" t="s">
        <v>224</v>
      </c>
      <c r="D131" s="234"/>
      <c r="E131" s="235">
        <v>10</v>
      </c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14"/>
      <c r="Z131" s="214"/>
      <c r="AA131" s="214"/>
      <c r="AB131" s="214"/>
      <c r="AC131" s="214"/>
      <c r="AD131" s="214"/>
      <c r="AE131" s="214"/>
      <c r="AF131" s="214"/>
      <c r="AG131" s="214" t="s">
        <v>115</v>
      </c>
      <c r="AH131" s="214">
        <v>0</v>
      </c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outlineLevel="1">
      <c r="A132" s="243">
        <v>18</v>
      </c>
      <c r="B132" s="244" t="s">
        <v>225</v>
      </c>
      <c r="C132" s="253" t="s">
        <v>226</v>
      </c>
      <c r="D132" s="245" t="s">
        <v>202</v>
      </c>
      <c r="E132" s="246">
        <v>66.885000000000005</v>
      </c>
      <c r="F132" s="247">
        <f>H132+J132</f>
        <v>0</v>
      </c>
      <c r="G132" s="247">
        <f>ROUND(E132*F132,2)</f>
        <v>0</v>
      </c>
      <c r="H132" s="248"/>
      <c r="I132" s="247">
        <f>ROUND(E132*H132,2)</f>
        <v>0</v>
      </c>
      <c r="J132" s="248"/>
      <c r="K132" s="247">
        <f>ROUND(E132*J132,2)</f>
        <v>0</v>
      </c>
      <c r="L132" s="247">
        <v>21</v>
      </c>
      <c r="M132" s="247">
        <f>G132*(1+L132/100)</f>
        <v>0</v>
      </c>
      <c r="N132" s="247">
        <v>0</v>
      </c>
      <c r="O132" s="247">
        <f>ROUND(E132*N132,2)</f>
        <v>0</v>
      </c>
      <c r="P132" s="247">
        <v>0</v>
      </c>
      <c r="Q132" s="247">
        <f>ROUND(E132*P132,2)</f>
        <v>0</v>
      </c>
      <c r="R132" s="247"/>
      <c r="S132" s="247" t="s">
        <v>111</v>
      </c>
      <c r="T132" s="249" t="s">
        <v>111</v>
      </c>
      <c r="U132" s="233">
        <v>0</v>
      </c>
      <c r="V132" s="233">
        <f>ROUND(E132*U132,2)</f>
        <v>0</v>
      </c>
      <c r="W132" s="233"/>
      <c r="X132" s="233" t="s">
        <v>112</v>
      </c>
      <c r="Y132" s="214"/>
      <c r="Z132" s="214"/>
      <c r="AA132" s="214"/>
      <c r="AB132" s="214"/>
      <c r="AC132" s="214"/>
      <c r="AD132" s="214"/>
      <c r="AE132" s="214"/>
      <c r="AF132" s="214"/>
      <c r="AG132" s="214" t="s">
        <v>227</v>
      </c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outlineLevel="1">
      <c r="A133" s="231"/>
      <c r="B133" s="232"/>
      <c r="C133" s="254" t="s">
        <v>143</v>
      </c>
      <c r="D133" s="234"/>
      <c r="E133" s="235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14"/>
      <c r="Z133" s="214"/>
      <c r="AA133" s="214"/>
      <c r="AB133" s="214"/>
      <c r="AC133" s="214"/>
      <c r="AD133" s="214"/>
      <c r="AE133" s="214"/>
      <c r="AF133" s="214"/>
      <c r="AG133" s="214" t="s">
        <v>115</v>
      </c>
      <c r="AH133" s="214">
        <v>0</v>
      </c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1">
      <c r="A134" s="231"/>
      <c r="B134" s="232"/>
      <c r="C134" s="254" t="s">
        <v>228</v>
      </c>
      <c r="D134" s="234"/>
      <c r="E134" s="235">
        <v>37.484999999999999</v>
      </c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14"/>
      <c r="Z134" s="214"/>
      <c r="AA134" s="214"/>
      <c r="AB134" s="214"/>
      <c r="AC134" s="214"/>
      <c r="AD134" s="214"/>
      <c r="AE134" s="214"/>
      <c r="AF134" s="214"/>
      <c r="AG134" s="214" t="s">
        <v>115</v>
      </c>
      <c r="AH134" s="214">
        <v>0</v>
      </c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outlineLevel="1">
      <c r="A135" s="231"/>
      <c r="B135" s="232"/>
      <c r="C135" s="254" t="s">
        <v>145</v>
      </c>
      <c r="D135" s="234"/>
      <c r="E135" s="235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14"/>
      <c r="Z135" s="214"/>
      <c r="AA135" s="214"/>
      <c r="AB135" s="214"/>
      <c r="AC135" s="214"/>
      <c r="AD135" s="214"/>
      <c r="AE135" s="214"/>
      <c r="AF135" s="214"/>
      <c r="AG135" s="214" t="s">
        <v>115</v>
      </c>
      <c r="AH135" s="214">
        <v>0</v>
      </c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1">
      <c r="A136" s="231"/>
      <c r="B136" s="232"/>
      <c r="C136" s="254" t="s">
        <v>229</v>
      </c>
      <c r="D136" s="234"/>
      <c r="E136" s="235">
        <v>29.4</v>
      </c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14"/>
      <c r="Z136" s="214"/>
      <c r="AA136" s="214"/>
      <c r="AB136" s="214"/>
      <c r="AC136" s="214"/>
      <c r="AD136" s="214"/>
      <c r="AE136" s="214"/>
      <c r="AF136" s="214"/>
      <c r="AG136" s="214" t="s">
        <v>115</v>
      </c>
      <c r="AH136" s="214">
        <v>0</v>
      </c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outlineLevel="1">
      <c r="A137" s="243">
        <v>19</v>
      </c>
      <c r="B137" s="244" t="s">
        <v>230</v>
      </c>
      <c r="C137" s="253" t="s">
        <v>231</v>
      </c>
      <c r="D137" s="245" t="s">
        <v>232</v>
      </c>
      <c r="E137" s="246">
        <v>3.6</v>
      </c>
      <c r="F137" s="247">
        <f>H137+J137</f>
        <v>0</v>
      </c>
      <c r="G137" s="247">
        <f>ROUND(E137*F137,2)</f>
        <v>0</v>
      </c>
      <c r="H137" s="248"/>
      <c r="I137" s="247">
        <f>ROUND(E137*H137,2)</f>
        <v>0</v>
      </c>
      <c r="J137" s="248"/>
      <c r="K137" s="247">
        <f>ROUND(E137*J137,2)</f>
        <v>0</v>
      </c>
      <c r="L137" s="247">
        <v>21</v>
      </c>
      <c r="M137" s="247">
        <f>G137*(1+L137/100)</f>
        <v>0</v>
      </c>
      <c r="N137" s="247">
        <v>1E-3</v>
      </c>
      <c r="O137" s="247">
        <f>ROUND(E137*N137,2)</f>
        <v>0</v>
      </c>
      <c r="P137" s="247">
        <v>0</v>
      </c>
      <c r="Q137" s="247">
        <f>ROUND(E137*P137,2)</f>
        <v>0</v>
      </c>
      <c r="R137" s="247" t="s">
        <v>233</v>
      </c>
      <c r="S137" s="247" t="s">
        <v>111</v>
      </c>
      <c r="T137" s="249" t="s">
        <v>111</v>
      </c>
      <c r="U137" s="233">
        <v>0</v>
      </c>
      <c r="V137" s="233">
        <f>ROUND(E137*U137,2)</f>
        <v>0</v>
      </c>
      <c r="W137" s="233"/>
      <c r="X137" s="233" t="s">
        <v>234</v>
      </c>
      <c r="Y137" s="214"/>
      <c r="Z137" s="214"/>
      <c r="AA137" s="214"/>
      <c r="AB137" s="214"/>
      <c r="AC137" s="214"/>
      <c r="AD137" s="214"/>
      <c r="AE137" s="214"/>
      <c r="AF137" s="214"/>
      <c r="AG137" s="214" t="s">
        <v>235</v>
      </c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outlineLevel="1">
      <c r="A138" s="231"/>
      <c r="B138" s="232"/>
      <c r="C138" s="254" t="s">
        <v>236</v>
      </c>
      <c r="D138" s="234"/>
      <c r="E138" s="235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14"/>
      <c r="Z138" s="214"/>
      <c r="AA138" s="214"/>
      <c r="AB138" s="214"/>
      <c r="AC138" s="214"/>
      <c r="AD138" s="214"/>
      <c r="AE138" s="214"/>
      <c r="AF138" s="214"/>
      <c r="AG138" s="214" t="s">
        <v>115</v>
      </c>
      <c r="AH138" s="214">
        <v>0</v>
      </c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outlineLevel="1">
      <c r="A139" s="231"/>
      <c r="B139" s="232"/>
      <c r="C139" s="254" t="s">
        <v>174</v>
      </c>
      <c r="D139" s="234"/>
      <c r="E139" s="235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14"/>
      <c r="Z139" s="214"/>
      <c r="AA139" s="214"/>
      <c r="AB139" s="214"/>
      <c r="AC139" s="214"/>
      <c r="AD139" s="214"/>
      <c r="AE139" s="214"/>
      <c r="AF139" s="214"/>
      <c r="AG139" s="214" t="s">
        <v>115</v>
      </c>
      <c r="AH139" s="214">
        <v>0</v>
      </c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1">
      <c r="A140" s="231"/>
      <c r="B140" s="232"/>
      <c r="C140" s="254" t="s">
        <v>237</v>
      </c>
      <c r="D140" s="234"/>
      <c r="E140" s="235">
        <v>3.6</v>
      </c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14"/>
      <c r="Z140" s="214"/>
      <c r="AA140" s="214"/>
      <c r="AB140" s="214"/>
      <c r="AC140" s="214"/>
      <c r="AD140" s="214"/>
      <c r="AE140" s="214"/>
      <c r="AF140" s="214"/>
      <c r="AG140" s="214" t="s">
        <v>115</v>
      </c>
      <c r="AH140" s="214">
        <v>0</v>
      </c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outlineLevel="1">
      <c r="A141" s="243">
        <v>20</v>
      </c>
      <c r="B141" s="244" t="s">
        <v>238</v>
      </c>
      <c r="C141" s="253" t="s">
        <v>239</v>
      </c>
      <c r="D141" s="245" t="s">
        <v>110</v>
      </c>
      <c r="E141" s="246">
        <v>304.2</v>
      </c>
      <c r="F141" s="247">
        <f>H141+J141</f>
        <v>0</v>
      </c>
      <c r="G141" s="247">
        <f>ROUND(E141*F141,2)</f>
        <v>0</v>
      </c>
      <c r="H141" s="248"/>
      <c r="I141" s="247">
        <f>ROUND(E141*H141,2)</f>
        <v>0</v>
      </c>
      <c r="J141" s="248"/>
      <c r="K141" s="247">
        <f>ROUND(E141*J141,2)</f>
        <v>0</v>
      </c>
      <c r="L141" s="247">
        <v>21</v>
      </c>
      <c r="M141" s="247">
        <f>G141*(1+L141/100)</f>
        <v>0</v>
      </c>
      <c r="N141" s="247">
        <v>8.9999999999999993E-3</v>
      </c>
      <c r="O141" s="247">
        <f>ROUND(E141*N141,2)</f>
        <v>2.74</v>
      </c>
      <c r="P141" s="247">
        <v>0</v>
      </c>
      <c r="Q141" s="247">
        <f>ROUND(E141*P141,2)</f>
        <v>0</v>
      </c>
      <c r="R141" s="247" t="s">
        <v>233</v>
      </c>
      <c r="S141" s="247" t="s">
        <v>111</v>
      </c>
      <c r="T141" s="249" t="s">
        <v>111</v>
      </c>
      <c r="U141" s="233">
        <v>0</v>
      </c>
      <c r="V141" s="233">
        <f>ROUND(E141*U141,2)</f>
        <v>0</v>
      </c>
      <c r="W141" s="233"/>
      <c r="X141" s="233" t="s">
        <v>234</v>
      </c>
      <c r="Y141" s="214"/>
      <c r="Z141" s="214"/>
      <c r="AA141" s="214"/>
      <c r="AB141" s="214"/>
      <c r="AC141" s="214"/>
      <c r="AD141" s="214"/>
      <c r="AE141" s="214"/>
      <c r="AF141" s="214"/>
      <c r="AG141" s="214" t="s">
        <v>240</v>
      </c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outlineLevel="1">
      <c r="A142" s="231"/>
      <c r="B142" s="232"/>
      <c r="C142" s="254" t="s">
        <v>241</v>
      </c>
      <c r="D142" s="234"/>
      <c r="E142" s="235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14"/>
      <c r="Z142" s="214"/>
      <c r="AA142" s="214"/>
      <c r="AB142" s="214"/>
      <c r="AC142" s="214"/>
      <c r="AD142" s="214"/>
      <c r="AE142" s="214"/>
      <c r="AF142" s="214"/>
      <c r="AG142" s="214" t="s">
        <v>115</v>
      </c>
      <c r="AH142" s="214">
        <v>0</v>
      </c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outlineLevel="1">
      <c r="A143" s="231"/>
      <c r="B143" s="232"/>
      <c r="C143" s="254" t="s">
        <v>191</v>
      </c>
      <c r="D143" s="234"/>
      <c r="E143" s="235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14"/>
      <c r="Z143" s="214"/>
      <c r="AA143" s="214"/>
      <c r="AB143" s="214"/>
      <c r="AC143" s="214"/>
      <c r="AD143" s="214"/>
      <c r="AE143" s="214"/>
      <c r="AF143" s="214"/>
      <c r="AG143" s="214" t="s">
        <v>115</v>
      </c>
      <c r="AH143" s="214">
        <v>0</v>
      </c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outlineLevel="1">
      <c r="A144" s="231"/>
      <c r="B144" s="232"/>
      <c r="C144" s="254" t="s">
        <v>179</v>
      </c>
      <c r="D144" s="234"/>
      <c r="E144" s="235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14"/>
      <c r="Z144" s="214"/>
      <c r="AA144" s="214"/>
      <c r="AB144" s="214"/>
      <c r="AC144" s="214"/>
      <c r="AD144" s="214"/>
      <c r="AE144" s="214"/>
      <c r="AF144" s="214"/>
      <c r="AG144" s="214" t="s">
        <v>115</v>
      </c>
      <c r="AH144" s="214">
        <v>0</v>
      </c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outlineLevel="1">
      <c r="A145" s="231"/>
      <c r="B145" s="232"/>
      <c r="C145" s="254" t="s">
        <v>192</v>
      </c>
      <c r="D145" s="234"/>
      <c r="E145" s="235">
        <v>94</v>
      </c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14"/>
      <c r="Z145" s="214"/>
      <c r="AA145" s="214"/>
      <c r="AB145" s="214"/>
      <c r="AC145" s="214"/>
      <c r="AD145" s="214"/>
      <c r="AE145" s="214"/>
      <c r="AF145" s="214"/>
      <c r="AG145" s="214" t="s">
        <v>115</v>
      </c>
      <c r="AH145" s="214">
        <v>0</v>
      </c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outlineLevel="1">
      <c r="A146" s="231"/>
      <c r="B146" s="232"/>
      <c r="C146" s="254" t="s">
        <v>193</v>
      </c>
      <c r="D146" s="234"/>
      <c r="E146" s="235">
        <v>26</v>
      </c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14"/>
      <c r="Z146" s="214"/>
      <c r="AA146" s="214"/>
      <c r="AB146" s="214"/>
      <c r="AC146" s="214"/>
      <c r="AD146" s="214"/>
      <c r="AE146" s="214"/>
      <c r="AF146" s="214"/>
      <c r="AG146" s="214" t="s">
        <v>115</v>
      </c>
      <c r="AH146" s="214">
        <v>0</v>
      </c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outlineLevel="1">
      <c r="A147" s="231"/>
      <c r="B147" s="232"/>
      <c r="C147" s="254" t="s">
        <v>182</v>
      </c>
      <c r="D147" s="234"/>
      <c r="E147" s="235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14"/>
      <c r="Z147" s="214"/>
      <c r="AA147" s="214"/>
      <c r="AB147" s="214"/>
      <c r="AC147" s="214"/>
      <c r="AD147" s="214"/>
      <c r="AE147" s="214"/>
      <c r="AF147" s="214"/>
      <c r="AG147" s="214" t="s">
        <v>115</v>
      </c>
      <c r="AH147" s="214">
        <v>0</v>
      </c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outlineLevel="1">
      <c r="A148" s="231"/>
      <c r="B148" s="232"/>
      <c r="C148" s="254" t="s">
        <v>194</v>
      </c>
      <c r="D148" s="234"/>
      <c r="E148" s="235">
        <v>37.200000000000003</v>
      </c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14"/>
      <c r="Z148" s="214"/>
      <c r="AA148" s="214"/>
      <c r="AB148" s="214"/>
      <c r="AC148" s="214"/>
      <c r="AD148" s="214"/>
      <c r="AE148" s="214"/>
      <c r="AF148" s="214"/>
      <c r="AG148" s="214" t="s">
        <v>115</v>
      </c>
      <c r="AH148" s="214">
        <v>0</v>
      </c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outlineLevel="1">
      <c r="A149" s="231"/>
      <c r="B149" s="232"/>
      <c r="C149" s="254" t="s">
        <v>195</v>
      </c>
      <c r="D149" s="234"/>
      <c r="E149" s="235">
        <v>122.4</v>
      </c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14"/>
      <c r="Z149" s="214"/>
      <c r="AA149" s="214"/>
      <c r="AB149" s="214"/>
      <c r="AC149" s="214"/>
      <c r="AD149" s="214"/>
      <c r="AE149" s="214"/>
      <c r="AF149" s="214"/>
      <c r="AG149" s="214" t="s">
        <v>115</v>
      </c>
      <c r="AH149" s="214">
        <v>0</v>
      </c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1">
      <c r="A150" s="231"/>
      <c r="B150" s="232"/>
      <c r="C150" s="254" t="s">
        <v>196</v>
      </c>
      <c r="D150" s="234"/>
      <c r="E150" s="235">
        <v>24.6</v>
      </c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14"/>
      <c r="Z150" s="214"/>
      <c r="AA150" s="214"/>
      <c r="AB150" s="214"/>
      <c r="AC150" s="214"/>
      <c r="AD150" s="214"/>
      <c r="AE150" s="214"/>
      <c r="AF150" s="214"/>
      <c r="AG150" s="214" t="s">
        <v>115</v>
      </c>
      <c r="AH150" s="214">
        <v>0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1">
      <c r="A151" s="243">
        <v>21</v>
      </c>
      <c r="B151" s="244" t="s">
        <v>242</v>
      </c>
      <c r="C151" s="253" t="s">
        <v>243</v>
      </c>
      <c r="D151" s="245" t="s">
        <v>129</v>
      </c>
      <c r="E151" s="246">
        <v>14.805</v>
      </c>
      <c r="F151" s="247">
        <f>H151+J151</f>
        <v>0</v>
      </c>
      <c r="G151" s="247">
        <f>ROUND(E151*F151,2)</f>
        <v>0</v>
      </c>
      <c r="H151" s="248"/>
      <c r="I151" s="247">
        <f>ROUND(E151*H151,2)</f>
        <v>0</v>
      </c>
      <c r="J151" s="248"/>
      <c r="K151" s="247">
        <f>ROUND(E151*J151,2)</f>
        <v>0</v>
      </c>
      <c r="L151" s="247">
        <v>21</v>
      </c>
      <c r="M151" s="247">
        <f>G151*(1+L151/100)</f>
        <v>0</v>
      </c>
      <c r="N151" s="247">
        <v>1.67</v>
      </c>
      <c r="O151" s="247">
        <f>ROUND(E151*N151,2)</f>
        <v>24.72</v>
      </c>
      <c r="P151" s="247">
        <v>0</v>
      </c>
      <c r="Q151" s="247">
        <f>ROUND(E151*P151,2)</f>
        <v>0</v>
      </c>
      <c r="R151" s="247" t="s">
        <v>233</v>
      </c>
      <c r="S151" s="247" t="s">
        <v>111</v>
      </c>
      <c r="T151" s="249" t="s">
        <v>111</v>
      </c>
      <c r="U151" s="233">
        <v>0</v>
      </c>
      <c r="V151" s="233">
        <f>ROUND(E151*U151,2)</f>
        <v>0</v>
      </c>
      <c r="W151" s="233"/>
      <c r="X151" s="233" t="s">
        <v>234</v>
      </c>
      <c r="Y151" s="214"/>
      <c r="Z151" s="214"/>
      <c r="AA151" s="214"/>
      <c r="AB151" s="214"/>
      <c r="AC151" s="214"/>
      <c r="AD151" s="214"/>
      <c r="AE151" s="214"/>
      <c r="AF151" s="214"/>
      <c r="AG151" s="214" t="s">
        <v>240</v>
      </c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ht="22.5" outlineLevel="1">
      <c r="A152" s="231"/>
      <c r="B152" s="232"/>
      <c r="C152" s="254" t="s">
        <v>188</v>
      </c>
      <c r="D152" s="234"/>
      <c r="E152" s="235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14"/>
      <c r="Z152" s="214"/>
      <c r="AA152" s="214"/>
      <c r="AB152" s="214"/>
      <c r="AC152" s="214"/>
      <c r="AD152" s="214"/>
      <c r="AE152" s="214"/>
      <c r="AF152" s="214"/>
      <c r="AG152" s="214" t="s">
        <v>115</v>
      </c>
      <c r="AH152" s="214">
        <v>0</v>
      </c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</row>
    <row r="153" spans="1:60" outlineLevel="1">
      <c r="A153" s="231"/>
      <c r="B153" s="232"/>
      <c r="C153" s="254" t="s">
        <v>244</v>
      </c>
      <c r="D153" s="234"/>
      <c r="E153" s="235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14"/>
      <c r="Z153" s="214"/>
      <c r="AA153" s="214"/>
      <c r="AB153" s="214"/>
      <c r="AC153" s="214"/>
      <c r="AD153" s="214"/>
      <c r="AE153" s="214"/>
      <c r="AF153" s="214"/>
      <c r="AG153" s="214" t="s">
        <v>115</v>
      </c>
      <c r="AH153" s="214">
        <v>0</v>
      </c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</row>
    <row r="154" spans="1:60" outlineLevel="1">
      <c r="A154" s="231"/>
      <c r="B154" s="232"/>
      <c r="C154" s="254" t="s">
        <v>179</v>
      </c>
      <c r="D154" s="234"/>
      <c r="E154" s="235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14"/>
      <c r="Z154" s="214"/>
      <c r="AA154" s="214"/>
      <c r="AB154" s="214"/>
      <c r="AC154" s="214"/>
      <c r="AD154" s="214"/>
      <c r="AE154" s="214"/>
      <c r="AF154" s="214"/>
      <c r="AG154" s="214" t="s">
        <v>115</v>
      </c>
      <c r="AH154" s="214">
        <v>0</v>
      </c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1">
      <c r="A155" s="231"/>
      <c r="B155" s="232"/>
      <c r="C155" s="254" t="s">
        <v>245</v>
      </c>
      <c r="D155" s="234"/>
      <c r="E155" s="235">
        <v>2.35</v>
      </c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14"/>
      <c r="Z155" s="214"/>
      <c r="AA155" s="214"/>
      <c r="AB155" s="214"/>
      <c r="AC155" s="214"/>
      <c r="AD155" s="214"/>
      <c r="AE155" s="214"/>
      <c r="AF155" s="214"/>
      <c r="AG155" s="214" t="s">
        <v>115</v>
      </c>
      <c r="AH155" s="214">
        <v>0</v>
      </c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1">
      <c r="A156" s="231"/>
      <c r="B156" s="232"/>
      <c r="C156" s="254" t="s">
        <v>246</v>
      </c>
      <c r="D156" s="234"/>
      <c r="E156" s="235">
        <v>0.65</v>
      </c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14"/>
      <c r="Z156" s="214"/>
      <c r="AA156" s="214"/>
      <c r="AB156" s="214"/>
      <c r="AC156" s="214"/>
      <c r="AD156" s="214"/>
      <c r="AE156" s="214"/>
      <c r="AF156" s="214"/>
      <c r="AG156" s="214" t="s">
        <v>115</v>
      </c>
      <c r="AH156" s="214">
        <v>0</v>
      </c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outlineLevel="1">
      <c r="A157" s="231"/>
      <c r="B157" s="232"/>
      <c r="C157" s="254" t="s">
        <v>182</v>
      </c>
      <c r="D157" s="234"/>
      <c r="E157" s="235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14"/>
      <c r="Z157" s="214"/>
      <c r="AA157" s="214"/>
      <c r="AB157" s="214"/>
      <c r="AC157" s="214"/>
      <c r="AD157" s="214"/>
      <c r="AE157" s="214"/>
      <c r="AF157" s="214"/>
      <c r="AG157" s="214" t="s">
        <v>115</v>
      </c>
      <c r="AH157" s="214">
        <v>0</v>
      </c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outlineLevel="1">
      <c r="A158" s="231"/>
      <c r="B158" s="232"/>
      <c r="C158" s="254" t="s">
        <v>247</v>
      </c>
      <c r="D158" s="234"/>
      <c r="E158" s="235">
        <v>0.93</v>
      </c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14"/>
      <c r="Z158" s="214"/>
      <c r="AA158" s="214"/>
      <c r="AB158" s="214"/>
      <c r="AC158" s="214"/>
      <c r="AD158" s="214"/>
      <c r="AE158" s="214"/>
      <c r="AF158" s="214"/>
      <c r="AG158" s="214" t="s">
        <v>115</v>
      </c>
      <c r="AH158" s="214">
        <v>0</v>
      </c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</row>
    <row r="159" spans="1:60" outlineLevel="1">
      <c r="A159" s="231"/>
      <c r="B159" s="232"/>
      <c r="C159" s="254" t="s">
        <v>248</v>
      </c>
      <c r="D159" s="234"/>
      <c r="E159" s="235">
        <v>3.06</v>
      </c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14"/>
      <c r="Z159" s="214"/>
      <c r="AA159" s="214"/>
      <c r="AB159" s="214"/>
      <c r="AC159" s="214"/>
      <c r="AD159" s="214"/>
      <c r="AE159" s="214"/>
      <c r="AF159" s="214"/>
      <c r="AG159" s="214" t="s">
        <v>115</v>
      </c>
      <c r="AH159" s="214">
        <v>0</v>
      </c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1">
      <c r="A160" s="231"/>
      <c r="B160" s="232"/>
      <c r="C160" s="254" t="s">
        <v>249</v>
      </c>
      <c r="D160" s="234"/>
      <c r="E160" s="235">
        <v>0.61499999999999999</v>
      </c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14"/>
      <c r="Z160" s="214"/>
      <c r="AA160" s="214"/>
      <c r="AB160" s="214"/>
      <c r="AC160" s="214"/>
      <c r="AD160" s="214"/>
      <c r="AE160" s="214"/>
      <c r="AF160" s="214"/>
      <c r="AG160" s="214" t="s">
        <v>115</v>
      </c>
      <c r="AH160" s="214"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outlineLevel="1">
      <c r="A161" s="231"/>
      <c r="B161" s="232"/>
      <c r="C161" s="254" t="s">
        <v>174</v>
      </c>
      <c r="D161" s="234"/>
      <c r="E161" s="235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14"/>
      <c r="Z161" s="214"/>
      <c r="AA161" s="214"/>
      <c r="AB161" s="214"/>
      <c r="AC161" s="214"/>
      <c r="AD161" s="214"/>
      <c r="AE161" s="214"/>
      <c r="AF161" s="214"/>
      <c r="AG161" s="214" t="s">
        <v>115</v>
      </c>
      <c r="AH161" s="214">
        <v>0</v>
      </c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1">
      <c r="A162" s="231"/>
      <c r="B162" s="232"/>
      <c r="C162" s="254" t="s">
        <v>250</v>
      </c>
      <c r="D162" s="234"/>
      <c r="E162" s="235">
        <v>7.2</v>
      </c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14"/>
      <c r="Z162" s="214"/>
      <c r="AA162" s="214"/>
      <c r="AB162" s="214"/>
      <c r="AC162" s="214"/>
      <c r="AD162" s="214"/>
      <c r="AE162" s="214"/>
      <c r="AF162" s="214"/>
      <c r="AG162" s="214" t="s">
        <v>115</v>
      </c>
      <c r="AH162" s="214">
        <v>0</v>
      </c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outlineLevel="1">
      <c r="A163" s="243">
        <v>22</v>
      </c>
      <c r="B163" s="244" t="s">
        <v>251</v>
      </c>
      <c r="C163" s="253" t="s">
        <v>252</v>
      </c>
      <c r="D163" s="245" t="s">
        <v>202</v>
      </c>
      <c r="E163" s="246">
        <v>17</v>
      </c>
      <c r="F163" s="247">
        <f>H163+J163</f>
        <v>0</v>
      </c>
      <c r="G163" s="247">
        <f>ROUND(E163*F163,2)</f>
        <v>0</v>
      </c>
      <c r="H163" s="248"/>
      <c r="I163" s="247">
        <f>ROUND(E163*H163,2)</f>
        <v>0</v>
      </c>
      <c r="J163" s="248"/>
      <c r="K163" s="247">
        <f>ROUND(E163*J163,2)</f>
        <v>0</v>
      </c>
      <c r="L163" s="247">
        <v>21</v>
      </c>
      <c r="M163" s="247">
        <f>G163*(1+L163/100)</f>
        <v>0</v>
      </c>
      <c r="N163" s="247">
        <v>1</v>
      </c>
      <c r="O163" s="247">
        <f>ROUND(E163*N163,2)</f>
        <v>17</v>
      </c>
      <c r="P163" s="247">
        <v>0</v>
      </c>
      <c r="Q163" s="247">
        <f>ROUND(E163*P163,2)</f>
        <v>0</v>
      </c>
      <c r="R163" s="247" t="s">
        <v>233</v>
      </c>
      <c r="S163" s="247" t="s">
        <v>111</v>
      </c>
      <c r="T163" s="249" t="s">
        <v>111</v>
      </c>
      <c r="U163" s="233">
        <v>0</v>
      </c>
      <c r="V163" s="233">
        <f>ROUND(E163*U163,2)</f>
        <v>0</v>
      </c>
      <c r="W163" s="233"/>
      <c r="X163" s="233" t="s">
        <v>234</v>
      </c>
      <c r="Y163" s="214"/>
      <c r="Z163" s="214"/>
      <c r="AA163" s="214"/>
      <c r="AB163" s="214"/>
      <c r="AC163" s="214"/>
      <c r="AD163" s="214"/>
      <c r="AE163" s="214"/>
      <c r="AF163" s="214"/>
      <c r="AG163" s="214" t="s">
        <v>240</v>
      </c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outlineLevel="1">
      <c r="A164" s="231"/>
      <c r="B164" s="232"/>
      <c r="C164" s="254" t="s">
        <v>166</v>
      </c>
      <c r="D164" s="234"/>
      <c r="E164" s="235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14"/>
      <c r="Z164" s="214"/>
      <c r="AA164" s="214"/>
      <c r="AB164" s="214"/>
      <c r="AC164" s="214"/>
      <c r="AD164" s="214"/>
      <c r="AE164" s="214"/>
      <c r="AF164" s="214"/>
      <c r="AG164" s="214" t="s">
        <v>115</v>
      </c>
      <c r="AH164" s="214">
        <v>0</v>
      </c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1">
      <c r="A165" s="231"/>
      <c r="B165" s="232"/>
      <c r="C165" s="254" t="s">
        <v>167</v>
      </c>
      <c r="D165" s="234"/>
      <c r="E165" s="235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14"/>
      <c r="Z165" s="214"/>
      <c r="AA165" s="214"/>
      <c r="AB165" s="214"/>
      <c r="AC165" s="214"/>
      <c r="AD165" s="214"/>
      <c r="AE165" s="214"/>
      <c r="AF165" s="214"/>
      <c r="AG165" s="214" t="s">
        <v>115</v>
      </c>
      <c r="AH165" s="214">
        <v>0</v>
      </c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outlineLevel="1">
      <c r="A166" s="231"/>
      <c r="B166" s="232"/>
      <c r="C166" s="254" t="s">
        <v>253</v>
      </c>
      <c r="D166" s="234"/>
      <c r="E166" s="235">
        <v>6.8</v>
      </c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14"/>
      <c r="Z166" s="214"/>
      <c r="AA166" s="214"/>
      <c r="AB166" s="214"/>
      <c r="AC166" s="214"/>
      <c r="AD166" s="214"/>
      <c r="AE166" s="214"/>
      <c r="AF166" s="214"/>
      <c r="AG166" s="214" t="s">
        <v>115</v>
      </c>
      <c r="AH166" s="214">
        <v>0</v>
      </c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outlineLevel="1">
      <c r="A167" s="231"/>
      <c r="B167" s="232"/>
      <c r="C167" s="254" t="s">
        <v>169</v>
      </c>
      <c r="D167" s="234"/>
      <c r="E167" s="235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14"/>
      <c r="Z167" s="214"/>
      <c r="AA167" s="214"/>
      <c r="AB167" s="214"/>
      <c r="AC167" s="214"/>
      <c r="AD167" s="214"/>
      <c r="AE167" s="214"/>
      <c r="AF167" s="214"/>
      <c r="AG167" s="214" t="s">
        <v>115</v>
      </c>
      <c r="AH167" s="214">
        <v>0</v>
      </c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</row>
    <row r="168" spans="1:60" outlineLevel="1">
      <c r="A168" s="231"/>
      <c r="B168" s="232"/>
      <c r="C168" s="254" t="s">
        <v>254</v>
      </c>
      <c r="D168" s="234"/>
      <c r="E168" s="235">
        <v>10.199999999999999</v>
      </c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14"/>
      <c r="Z168" s="214"/>
      <c r="AA168" s="214"/>
      <c r="AB168" s="214"/>
      <c r="AC168" s="214"/>
      <c r="AD168" s="214"/>
      <c r="AE168" s="214"/>
      <c r="AF168" s="214"/>
      <c r="AG168" s="214" t="s">
        <v>115</v>
      </c>
      <c r="AH168" s="214">
        <v>0</v>
      </c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</row>
    <row r="169" spans="1:60">
      <c r="A169" s="237" t="s">
        <v>106</v>
      </c>
      <c r="B169" s="238" t="s">
        <v>63</v>
      </c>
      <c r="C169" s="252" t="s">
        <v>64</v>
      </c>
      <c r="D169" s="239"/>
      <c r="E169" s="240"/>
      <c r="F169" s="241"/>
      <c r="G169" s="241">
        <f>SUMIF(AG170:AG180,"&lt;&gt;NOR",G170:G180)</f>
        <v>0</v>
      </c>
      <c r="H169" s="241"/>
      <c r="I169" s="241">
        <f>SUM(I170:I180)</f>
        <v>0</v>
      </c>
      <c r="J169" s="241"/>
      <c r="K169" s="241">
        <f>SUM(K170:K180)</f>
        <v>0</v>
      </c>
      <c r="L169" s="241"/>
      <c r="M169" s="241">
        <f>SUM(M170:M180)</f>
        <v>0</v>
      </c>
      <c r="N169" s="241"/>
      <c r="O169" s="241">
        <f>SUM(O170:O180)</f>
        <v>0</v>
      </c>
      <c r="P169" s="241"/>
      <c r="Q169" s="241">
        <f>SUM(Q170:Q180)</f>
        <v>0</v>
      </c>
      <c r="R169" s="241"/>
      <c r="S169" s="241"/>
      <c r="T169" s="242"/>
      <c r="U169" s="236"/>
      <c r="V169" s="236">
        <f>SUM(V170:V180)</f>
        <v>152.79</v>
      </c>
      <c r="W169" s="236"/>
      <c r="X169" s="236"/>
      <c r="AG169" t="s">
        <v>107</v>
      </c>
    </row>
    <row r="170" spans="1:60" ht="22.5" outlineLevel="1">
      <c r="A170" s="243">
        <v>23</v>
      </c>
      <c r="B170" s="244" t="s">
        <v>255</v>
      </c>
      <c r="C170" s="253" t="s">
        <v>256</v>
      </c>
      <c r="D170" s="245" t="s">
        <v>120</v>
      </c>
      <c r="E170" s="246">
        <v>1018.59</v>
      </c>
      <c r="F170" s="247">
        <f>H170+J170</f>
        <v>0</v>
      </c>
      <c r="G170" s="247">
        <f>ROUND(E170*F170,2)</f>
        <v>0</v>
      </c>
      <c r="H170" s="248"/>
      <c r="I170" s="247">
        <f>ROUND(E170*H170,2)</f>
        <v>0</v>
      </c>
      <c r="J170" s="248"/>
      <c r="K170" s="247">
        <f>ROUND(E170*J170,2)</f>
        <v>0</v>
      </c>
      <c r="L170" s="247">
        <v>21</v>
      </c>
      <c r="M170" s="247">
        <f>G170*(1+L170/100)</f>
        <v>0</v>
      </c>
      <c r="N170" s="247">
        <v>0</v>
      </c>
      <c r="O170" s="247">
        <f>ROUND(E170*N170,2)</f>
        <v>0</v>
      </c>
      <c r="P170" s="247">
        <v>0</v>
      </c>
      <c r="Q170" s="247">
        <f>ROUND(E170*P170,2)</f>
        <v>0</v>
      </c>
      <c r="R170" s="247"/>
      <c r="S170" s="247" t="s">
        <v>111</v>
      </c>
      <c r="T170" s="249" t="s">
        <v>111</v>
      </c>
      <c r="U170" s="233">
        <v>0.15</v>
      </c>
      <c r="V170" s="233">
        <f>ROUND(E170*U170,2)</f>
        <v>152.79</v>
      </c>
      <c r="W170" s="233"/>
      <c r="X170" s="233" t="s">
        <v>112</v>
      </c>
      <c r="Y170" s="214"/>
      <c r="Z170" s="214"/>
      <c r="AA170" s="214"/>
      <c r="AB170" s="214"/>
      <c r="AC170" s="214"/>
      <c r="AD170" s="214"/>
      <c r="AE170" s="214"/>
      <c r="AF170" s="214"/>
      <c r="AG170" s="214" t="s">
        <v>113</v>
      </c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</row>
    <row r="171" spans="1:60" outlineLevel="1">
      <c r="A171" s="231"/>
      <c r="B171" s="232"/>
      <c r="C171" s="254" t="s">
        <v>215</v>
      </c>
      <c r="D171" s="234"/>
      <c r="E171" s="235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14"/>
      <c r="Z171" s="214"/>
      <c r="AA171" s="214"/>
      <c r="AB171" s="214"/>
      <c r="AC171" s="214"/>
      <c r="AD171" s="214"/>
      <c r="AE171" s="214"/>
      <c r="AF171" s="214"/>
      <c r="AG171" s="214" t="s">
        <v>115</v>
      </c>
      <c r="AH171" s="214">
        <v>0</v>
      </c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</row>
    <row r="172" spans="1:60" outlineLevel="1">
      <c r="A172" s="231"/>
      <c r="B172" s="232"/>
      <c r="C172" s="254" t="s">
        <v>167</v>
      </c>
      <c r="D172" s="234"/>
      <c r="E172" s="235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14"/>
      <c r="Z172" s="214"/>
      <c r="AA172" s="214"/>
      <c r="AB172" s="214"/>
      <c r="AC172" s="214"/>
      <c r="AD172" s="214"/>
      <c r="AE172" s="214"/>
      <c r="AF172" s="214"/>
      <c r="AG172" s="214" t="s">
        <v>115</v>
      </c>
      <c r="AH172" s="214">
        <v>0</v>
      </c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outlineLevel="1">
      <c r="A173" s="231"/>
      <c r="B173" s="232"/>
      <c r="C173" s="254" t="s">
        <v>257</v>
      </c>
      <c r="D173" s="234"/>
      <c r="E173" s="235">
        <v>302</v>
      </c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14"/>
      <c r="Z173" s="214"/>
      <c r="AA173" s="214"/>
      <c r="AB173" s="214"/>
      <c r="AC173" s="214"/>
      <c r="AD173" s="214"/>
      <c r="AE173" s="214"/>
      <c r="AF173" s="214"/>
      <c r="AG173" s="214" t="s">
        <v>115</v>
      </c>
      <c r="AH173" s="214">
        <v>0</v>
      </c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</row>
    <row r="174" spans="1:60" outlineLevel="1">
      <c r="A174" s="231"/>
      <c r="B174" s="232"/>
      <c r="C174" s="254" t="s">
        <v>169</v>
      </c>
      <c r="D174" s="234"/>
      <c r="E174" s="235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14"/>
      <c r="Z174" s="214"/>
      <c r="AA174" s="214"/>
      <c r="AB174" s="214"/>
      <c r="AC174" s="214"/>
      <c r="AD174" s="214"/>
      <c r="AE174" s="214"/>
      <c r="AF174" s="214"/>
      <c r="AG174" s="214" t="s">
        <v>115</v>
      </c>
      <c r="AH174" s="214">
        <v>0</v>
      </c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outlineLevel="1">
      <c r="A175" s="231"/>
      <c r="B175" s="232"/>
      <c r="C175" s="254" t="s">
        <v>258</v>
      </c>
      <c r="D175" s="234"/>
      <c r="E175" s="235">
        <v>493</v>
      </c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14"/>
      <c r="Z175" s="214"/>
      <c r="AA175" s="214"/>
      <c r="AB175" s="214"/>
      <c r="AC175" s="214"/>
      <c r="AD175" s="214"/>
      <c r="AE175" s="214"/>
      <c r="AF175" s="214"/>
      <c r="AG175" s="214" t="s">
        <v>115</v>
      </c>
      <c r="AH175" s="214">
        <v>0</v>
      </c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</row>
    <row r="176" spans="1:60" outlineLevel="1">
      <c r="A176" s="231"/>
      <c r="B176" s="232"/>
      <c r="C176" s="254" t="s">
        <v>218</v>
      </c>
      <c r="D176" s="234"/>
      <c r="E176" s="235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14"/>
      <c r="Z176" s="214"/>
      <c r="AA176" s="214"/>
      <c r="AB176" s="214"/>
      <c r="AC176" s="214"/>
      <c r="AD176" s="214"/>
      <c r="AE176" s="214"/>
      <c r="AF176" s="214"/>
      <c r="AG176" s="214" t="s">
        <v>115</v>
      </c>
      <c r="AH176" s="214">
        <v>0</v>
      </c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1">
      <c r="A177" s="231"/>
      <c r="B177" s="232"/>
      <c r="C177" s="254" t="s">
        <v>259</v>
      </c>
      <c r="D177" s="234"/>
      <c r="E177" s="235">
        <v>157.08000000000001</v>
      </c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14"/>
      <c r="Z177" s="214"/>
      <c r="AA177" s="214"/>
      <c r="AB177" s="214"/>
      <c r="AC177" s="214"/>
      <c r="AD177" s="214"/>
      <c r="AE177" s="214"/>
      <c r="AF177" s="214"/>
      <c r="AG177" s="214" t="s">
        <v>115</v>
      </c>
      <c r="AH177" s="214">
        <v>0</v>
      </c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outlineLevel="1">
      <c r="A178" s="231"/>
      <c r="B178" s="232"/>
      <c r="C178" s="254" t="s">
        <v>220</v>
      </c>
      <c r="D178" s="234"/>
      <c r="E178" s="235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14"/>
      <c r="Z178" s="214"/>
      <c r="AA178" s="214"/>
      <c r="AB178" s="214"/>
      <c r="AC178" s="214"/>
      <c r="AD178" s="214"/>
      <c r="AE178" s="214"/>
      <c r="AF178" s="214"/>
      <c r="AG178" s="214" t="s">
        <v>115</v>
      </c>
      <c r="AH178" s="214">
        <v>0</v>
      </c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outlineLevel="1">
      <c r="A179" s="231"/>
      <c r="B179" s="232"/>
      <c r="C179" s="254" t="s">
        <v>260</v>
      </c>
      <c r="D179" s="234"/>
      <c r="E179" s="235">
        <v>48.51</v>
      </c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14"/>
      <c r="Z179" s="214"/>
      <c r="AA179" s="214"/>
      <c r="AB179" s="214"/>
      <c r="AC179" s="214"/>
      <c r="AD179" s="214"/>
      <c r="AE179" s="214"/>
      <c r="AF179" s="214"/>
      <c r="AG179" s="214" t="s">
        <v>115</v>
      </c>
      <c r="AH179" s="214">
        <v>0</v>
      </c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1">
      <c r="A180" s="231"/>
      <c r="B180" s="232"/>
      <c r="C180" s="254" t="s">
        <v>261</v>
      </c>
      <c r="D180" s="234"/>
      <c r="E180" s="235">
        <v>18</v>
      </c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14"/>
      <c r="Z180" s="214"/>
      <c r="AA180" s="214"/>
      <c r="AB180" s="214"/>
      <c r="AC180" s="214"/>
      <c r="AD180" s="214"/>
      <c r="AE180" s="214"/>
      <c r="AF180" s="214"/>
      <c r="AG180" s="214" t="s">
        <v>115</v>
      </c>
      <c r="AH180" s="214">
        <v>0</v>
      </c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>
      <c r="A181" s="237" t="s">
        <v>106</v>
      </c>
      <c r="B181" s="238" t="s">
        <v>65</v>
      </c>
      <c r="C181" s="252" t="s">
        <v>66</v>
      </c>
      <c r="D181" s="239"/>
      <c r="E181" s="240"/>
      <c r="F181" s="241"/>
      <c r="G181" s="241">
        <f>SUMIF(AG182:AG278,"&lt;&gt;NOR",G182:G278)</f>
        <v>0</v>
      </c>
      <c r="H181" s="241"/>
      <c r="I181" s="241">
        <f>SUM(I182:I278)</f>
        <v>0</v>
      </c>
      <c r="J181" s="241"/>
      <c r="K181" s="241">
        <f>SUM(K182:K278)</f>
        <v>0</v>
      </c>
      <c r="L181" s="241"/>
      <c r="M181" s="241">
        <f>SUM(M182:M278)</f>
        <v>0</v>
      </c>
      <c r="N181" s="241"/>
      <c r="O181" s="241">
        <f>SUM(O182:O278)</f>
        <v>1010.64</v>
      </c>
      <c r="P181" s="241"/>
      <c r="Q181" s="241">
        <f>SUM(Q182:Q278)</f>
        <v>0</v>
      </c>
      <c r="R181" s="241"/>
      <c r="S181" s="241"/>
      <c r="T181" s="242"/>
      <c r="U181" s="236"/>
      <c r="V181" s="236">
        <f>SUM(V182:V278)</f>
        <v>625.69999999999993</v>
      </c>
      <c r="W181" s="236"/>
      <c r="X181" s="236"/>
      <c r="AG181" t="s">
        <v>107</v>
      </c>
    </row>
    <row r="182" spans="1:60" ht="22.5" outlineLevel="1">
      <c r="A182" s="243">
        <v>24</v>
      </c>
      <c r="B182" s="244" t="s">
        <v>262</v>
      </c>
      <c r="C182" s="253" t="s">
        <v>263</v>
      </c>
      <c r="D182" s="245" t="s">
        <v>120</v>
      </c>
      <c r="E182" s="246">
        <v>795</v>
      </c>
      <c r="F182" s="247">
        <f>H182+J182</f>
        <v>0</v>
      </c>
      <c r="G182" s="247">
        <f>ROUND(E182*F182,2)</f>
        <v>0</v>
      </c>
      <c r="H182" s="248"/>
      <c r="I182" s="247">
        <f>ROUND(E182*H182,2)</f>
        <v>0</v>
      </c>
      <c r="J182" s="248"/>
      <c r="K182" s="247">
        <f>ROUND(E182*J182,2)</f>
        <v>0</v>
      </c>
      <c r="L182" s="247">
        <v>21</v>
      </c>
      <c r="M182" s="247">
        <f>G182*(1+L182/100)</f>
        <v>0</v>
      </c>
      <c r="N182" s="247">
        <v>0.28799999999999998</v>
      </c>
      <c r="O182" s="247">
        <f>ROUND(E182*N182,2)</f>
        <v>228.96</v>
      </c>
      <c r="P182" s="247">
        <v>0</v>
      </c>
      <c r="Q182" s="247">
        <f>ROUND(E182*P182,2)</f>
        <v>0</v>
      </c>
      <c r="R182" s="247"/>
      <c r="S182" s="247" t="s">
        <v>111</v>
      </c>
      <c r="T182" s="249" t="s">
        <v>111</v>
      </c>
      <c r="U182" s="233">
        <v>0.02</v>
      </c>
      <c r="V182" s="233">
        <f>ROUND(E182*U182,2)</f>
        <v>15.9</v>
      </c>
      <c r="W182" s="233"/>
      <c r="X182" s="233" t="s">
        <v>112</v>
      </c>
      <c r="Y182" s="214"/>
      <c r="Z182" s="214"/>
      <c r="AA182" s="214"/>
      <c r="AB182" s="214"/>
      <c r="AC182" s="214"/>
      <c r="AD182" s="214"/>
      <c r="AE182" s="214"/>
      <c r="AF182" s="214"/>
      <c r="AG182" s="214" t="s">
        <v>113</v>
      </c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</row>
    <row r="183" spans="1:60" outlineLevel="1">
      <c r="A183" s="231"/>
      <c r="B183" s="232"/>
      <c r="C183" s="254" t="s">
        <v>215</v>
      </c>
      <c r="D183" s="234"/>
      <c r="E183" s="235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14"/>
      <c r="Z183" s="214"/>
      <c r="AA183" s="214"/>
      <c r="AB183" s="214"/>
      <c r="AC183" s="214"/>
      <c r="AD183" s="214"/>
      <c r="AE183" s="214"/>
      <c r="AF183" s="214"/>
      <c r="AG183" s="214" t="s">
        <v>115</v>
      </c>
      <c r="AH183" s="214">
        <v>0</v>
      </c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</row>
    <row r="184" spans="1:60" outlineLevel="1">
      <c r="A184" s="231"/>
      <c r="B184" s="232"/>
      <c r="C184" s="254" t="s">
        <v>167</v>
      </c>
      <c r="D184" s="234"/>
      <c r="E184" s="235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14"/>
      <c r="Z184" s="214"/>
      <c r="AA184" s="214"/>
      <c r="AB184" s="214"/>
      <c r="AC184" s="214"/>
      <c r="AD184" s="214"/>
      <c r="AE184" s="214"/>
      <c r="AF184" s="214"/>
      <c r="AG184" s="214" t="s">
        <v>115</v>
      </c>
      <c r="AH184" s="214">
        <v>0</v>
      </c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</row>
    <row r="185" spans="1:60" outlineLevel="1">
      <c r="A185" s="231"/>
      <c r="B185" s="232"/>
      <c r="C185" s="254" t="s">
        <v>257</v>
      </c>
      <c r="D185" s="234"/>
      <c r="E185" s="235">
        <v>302</v>
      </c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14"/>
      <c r="Z185" s="214"/>
      <c r="AA185" s="214"/>
      <c r="AB185" s="214"/>
      <c r="AC185" s="214"/>
      <c r="AD185" s="214"/>
      <c r="AE185" s="214"/>
      <c r="AF185" s="214"/>
      <c r="AG185" s="214" t="s">
        <v>115</v>
      </c>
      <c r="AH185" s="214">
        <v>0</v>
      </c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</row>
    <row r="186" spans="1:60" outlineLevel="1">
      <c r="A186" s="231"/>
      <c r="B186" s="232"/>
      <c r="C186" s="254" t="s">
        <v>169</v>
      </c>
      <c r="D186" s="234"/>
      <c r="E186" s="235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14"/>
      <c r="Z186" s="214"/>
      <c r="AA186" s="214"/>
      <c r="AB186" s="214"/>
      <c r="AC186" s="214"/>
      <c r="AD186" s="214"/>
      <c r="AE186" s="214"/>
      <c r="AF186" s="214"/>
      <c r="AG186" s="214" t="s">
        <v>115</v>
      </c>
      <c r="AH186" s="214">
        <v>0</v>
      </c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outlineLevel="1">
      <c r="A187" s="231"/>
      <c r="B187" s="232"/>
      <c r="C187" s="254" t="s">
        <v>258</v>
      </c>
      <c r="D187" s="234"/>
      <c r="E187" s="235">
        <v>493</v>
      </c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14"/>
      <c r="Z187" s="214"/>
      <c r="AA187" s="214"/>
      <c r="AB187" s="214"/>
      <c r="AC187" s="214"/>
      <c r="AD187" s="214"/>
      <c r="AE187" s="214"/>
      <c r="AF187" s="214"/>
      <c r="AG187" s="214" t="s">
        <v>115</v>
      </c>
      <c r="AH187" s="214">
        <v>0</v>
      </c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ht="22.5" outlineLevel="1">
      <c r="A188" s="243">
        <v>25</v>
      </c>
      <c r="B188" s="244" t="s">
        <v>264</v>
      </c>
      <c r="C188" s="253" t="s">
        <v>265</v>
      </c>
      <c r="D188" s="245" t="s">
        <v>120</v>
      </c>
      <c r="E188" s="246">
        <v>795</v>
      </c>
      <c r="F188" s="247">
        <f>H188+J188</f>
        <v>0</v>
      </c>
      <c r="G188" s="247">
        <f>ROUND(E188*F188,2)</f>
        <v>0</v>
      </c>
      <c r="H188" s="248"/>
      <c r="I188" s="247">
        <f>ROUND(E188*H188,2)</f>
        <v>0</v>
      </c>
      <c r="J188" s="248"/>
      <c r="K188" s="247">
        <f>ROUND(E188*J188,2)</f>
        <v>0</v>
      </c>
      <c r="L188" s="247">
        <v>21</v>
      </c>
      <c r="M188" s="247">
        <f>G188*(1+L188/100)</f>
        <v>0</v>
      </c>
      <c r="N188" s="247">
        <v>0.441</v>
      </c>
      <c r="O188" s="247">
        <f>ROUND(E188*N188,2)</f>
        <v>350.6</v>
      </c>
      <c r="P188" s="247">
        <v>0</v>
      </c>
      <c r="Q188" s="247">
        <f>ROUND(E188*P188,2)</f>
        <v>0</v>
      </c>
      <c r="R188" s="247"/>
      <c r="S188" s="247" t="s">
        <v>111</v>
      </c>
      <c r="T188" s="249" t="s">
        <v>111</v>
      </c>
      <c r="U188" s="233">
        <v>0.03</v>
      </c>
      <c r="V188" s="233">
        <f>ROUND(E188*U188,2)</f>
        <v>23.85</v>
      </c>
      <c r="W188" s="233"/>
      <c r="X188" s="233" t="s">
        <v>112</v>
      </c>
      <c r="Y188" s="214"/>
      <c r="Z188" s="214"/>
      <c r="AA188" s="214"/>
      <c r="AB188" s="214"/>
      <c r="AC188" s="214"/>
      <c r="AD188" s="214"/>
      <c r="AE188" s="214"/>
      <c r="AF188" s="214"/>
      <c r="AG188" s="214" t="s">
        <v>113</v>
      </c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</row>
    <row r="189" spans="1:60" outlineLevel="1">
      <c r="A189" s="231"/>
      <c r="B189" s="232"/>
      <c r="C189" s="254" t="s">
        <v>215</v>
      </c>
      <c r="D189" s="234"/>
      <c r="E189" s="235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14"/>
      <c r="Z189" s="214"/>
      <c r="AA189" s="214"/>
      <c r="AB189" s="214"/>
      <c r="AC189" s="214"/>
      <c r="AD189" s="214"/>
      <c r="AE189" s="214"/>
      <c r="AF189" s="214"/>
      <c r="AG189" s="214" t="s">
        <v>115</v>
      </c>
      <c r="AH189" s="214">
        <v>0</v>
      </c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</row>
    <row r="190" spans="1:60" outlineLevel="1">
      <c r="A190" s="231"/>
      <c r="B190" s="232"/>
      <c r="C190" s="254" t="s">
        <v>167</v>
      </c>
      <c r="D190" s="234"/>
      <c r="E190" s="235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14"/>
      <c r="Z190" s="214"/>
      <c r="AA190" s="214"/>
      <c r="AB190" s="214"/>
      <c r="AC190" s="214"/>
      <c r="AD190" s="214"/>
      <c r="AE190" s="214"/>
      <c r="AF190" s="214"/>
      <c r="AG190" s="214" t="s">
        <v>115</v>
      </c>
      <c r="AH190" s="214">
        <v>0</v>
      </c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</row>
    <row r="191" spans="1:60" outlineLevel="1">
      <c r="A191" s="231"/>
      <c r="B191" s="232"/>
      <c r="C191" s="254" t="s">
        <v>257</v>
      </c>
      <c r="D191" s="234"/>
      <c r="E191" s="235">
        <v>302</v>
      </c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14"/>
      <c r="Z191" s="214"/>
      <c r="AA191" s="214"/>
      <c r="AB191" s="214"/>
      <c r="AC191" s="214"/>
      <c r="AD191" s="214"/>
      <c r="AE191" s="214"/>
      <c r="AF191" s="214"/>
      <c r="AG191" s="214" t="s">
        <v>115</v>
      </c>
      <c r="AH191" s="214">
        <v>0</v>
      </c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</row>
    <row r="192" spans="1:60" outlineLevel="1">
      <c r="A192" s="231"/>
      <c r="B192" s="232"/>
      <c r="C192" s="254" t="s">
        <v>169</v>
      </c>
      <c r="D192" s="234"/>
      <c r="E192" s="235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14"/>
      <c r="Z192" s="214"/>
      <c r="AA192" s="214"/>
      <c r="AB192" s="214"/>
      <c r="AC192" s="214"/>
      <c r="AD192" s="214"/>
      <c r="AE192" s="214"/>
      <c r="AF192" s="214"/>
      <c r="AG192" s="214" t="s">
        <v>115</v>
      </c>
      <c r="AH192" s="214">
        <v>0</v>
      </c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outlineLevel="1">
      <c r="A193" s="231"/>
      <c r="B193" s="232"/>
      <c r="C193" s="254" t="s">
        <v>258</v>
      </c>
      <c r="D193" s="234"/>
      <c r="E193" s="235">
        <v>493</v>
      </c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14"/>
      <c r="Z193" s="214"/>
      <c r="AA193" s="214"/>
      <c r="AB193" s="214"/>
      <c r="AC193" s="214"/>
      <c r="AD193" s="214"/>
      <c r="AE193" s="214"/>
      <c r="AF193" s="214"/>
      <c r="AG193" s="214" t="s">
        <v>115</v>
      </c>
      <c r="AH193" s="214">
        <v>0</v>
      </c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ht="22.5" outlineLevel="1">
      <c r="A194" s="243">
        <v>26</v>
      </c>
      <c r="B194" s="244" t="s">
        <v>266</v>
      </c>
      <c r="C194" s="253" t="s">
        <v>267</v>
      </c>
      <c r="D194" s="245" t="s">
        <v>120</v>
      </c>
      <c r="E194" s="246">
        <v>223.59</v>
      </c>
      <c r="F194" s="247">
        <f>H194+J194</f>
        <v>0</v>
      </c>
      <c r="G194" s="247">
        <f>ROUND(E194*F194,2)</f>
        <v>0</v>
      </c>
      <c r="H194" s="248"/>
      <c r="I194" s="247">
        <f>ROUND(E194*H194,2)</f>
        <v>0</v>
      </c>
      <c r="J194" s="248"/>
      <c r="K194" s="247">
        <f>ROUND(E194*J194,2)</f>
        <v>0</v>
      </c>
      <c r="L194" s="247">
        <v>21</v>
      </c>
      <c r="M194" s="247">
        <f>G194*(1+L194/100)</f>
        <v>0</v>
      </c>
      <c r="N194" s="247">
        <v>0.441</v>
      </c>
      <c r="O194" s="247">
        <f>ROUND(E194*N194,2)</f>
        <v>98.6</v>
      </c>
      <c r="P194" s="247">
        <v>0</v>
      </c>
      <c r="Q194" s="247">
        <f>ROUND(E194*P194,2)</f>
        <v>0</v>
      </c>
      <c r="R194" s="247"/>
      <c r="S194" s="247" t="s">
        <v>111</v>
      </c>
      <c r="T194" s="249" t="s">
        <v>111</v>
      </c>
      <c r="U194" s="233">
        <v>2.9000000000000001E-2</v>
      </c>
      <c r="V194" s="233">
        <f>ROUND(E194*U194,2)</f>
        <v>6.48</v>
      </c>
      <c r="W194" s="233"/>
      <c r="X194" s="233" t="s">
        <v>112</v>
      </c>
      <c r="Y194" s="214"/>
      <c r="Z194" s="214"/>
      <c r="AA194" s="214"/>
      <c r="AB194" s="214"/>
      <c r="AC194" s="214"/>
      <c r="AD194" s="214"/>
      <c r="AE194" s="214"/>
      <c r="AF194" s="214"/>
      <c r="AG194" s="214" t="s">
        <v>113</v>
      </c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outlineLevel="1">
      <c r="A195" s="231"/>
      <c r="B195" s="232"/>
      <c r="C195" s="254" t="s">
        <v>218</v>
      </c>
      <c r="D195" s="234"/>
      <c r="E195" s="235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14"/>
      <c r="Z195" s="214"/>
      <c r="AA195" s="214"/>
      <c r="AB195" s="214"/>
      <c r="AC195" s="214"/>
      <c r="AD195" s="214"/>
      <c r="AE195" s="214"/>
      <c r="AF195" s="214"/>
      <c r="AG195" s="214" t="s">
        <v>115</v>
      </c>
      <c r="AH195" s="214">
        <v>0</v>
      </c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</row>
    <row r="196" spans="1:60" outlineLevel="1">
      <c r="A196" s="231"/>
      <c r="B196" s="232"/>
      <c r="C196" s="254" t="s">
        <v>259</v>
      </c>
      <c r="D196" s="234"/>
      <c r="E196" s="235">
        <v>157.08000000000001</v>
      </c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14"/>
      <c r="Z196" s="214"/>
      <c r="AA196" s="214"/>
      <c r="AB196" s="214"/>
      <c r="AC196" s="214"/>
      <c r="AD196" s="214"/>
      <c r="AE196" s="214"/>
      <c r="AF196" s="214"/>
      <c r="AG196" s="214" t="s">
        <v>115</v>
      </c>
      <c r="AH196" s="214">
        <v>0</v>
      </c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</row>
    <row r="197" spans="1:60" outlineLevel="1">
      <c r="A197" s="231"/>
      <c r="B197" s="232"/>
      <c r="C197" s="254" t="s">
        <v>220</v>
      </c>
      <c r="D197" s="234"/>
      <c r="E197" s="235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14"/>
      <c r="Z197" s="214"/>
      <c r="AA197" s="214"/>
      <c r="AB197" s="214"/>
      <c r="AC197" s="214"/>
      <c r="AD197" s="214"/>
      <c r="AE197" s="214"/>
      <c r="AF197" s="214"/>
      <c r="AG197" s="214" t="s">
        <v>115</v>
      </c>
      <c r="AH197" s="214">
        <v>0</v>
      </c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</row>
    <row r="198" spans="1:60" outlineLevel="1">
      <c r="A198" s="231"/>
      <c r="B198" s="232"/>
      <c r="C198" s="254" t="s">
        <v>260</v>
      </c>
      <c r="D198" s="234"/>
      <c r="E198" s="235">
        <v>48.51</v>
      </c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14"/>
      <c r="Z198" s="214"/>
      <c r="AA198" s="214"/>
      <c r="AB198" s="214"/>
      <c r="AC198" s="214"/>
      <c r="AD198" s="214"/>
      <c r="AE198" s="214"/>
      <c r="AF198" s="214"/>
      <c r="AG198" s="214" t="s">
        <v>115</v>
      </c>
      <c r="AH198" s="214">
        <v>0</v>
      </c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</row>
    <row r="199" spans="1:60" outlineLevel="1">
      <c r="A199" s="231"/>
      <c r="B199" s="232"/>
      <c r="C199" s="254" t="s">
        <v>261</v>
      </c>
      <c r="D199" s="234"/>
      <c r="E199" s="235">
        <v>18</v>
      </c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14"/>
      <c r="Z199" s="214"/>
      <c r="AA199" s="214"/>
      <c r="AB199" s="214"/>
      <c r="AC199" s="214"/>
      <c r="AD199" s="214"/>
      <c r="AE199" s="214"/>
      <c r="AF199" s="214"/>
      <c r="AG199" s="214" t="s">
        <v>115</v>
      </c>
      <c r="AH199" s="214">
        <v>0</v>
      </c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</row>
    <row r="200" spans="1:60" outlineLevel="1">
      <c r="A200" s="243">
        <v>27</v>
      </c>
      <c r="B200" s="244" t="s">
        <v>268</v>
      </c>
      <c r="C200" s="253" t="s">
        <v>269</v>
      </c>
      <c r="D200" s="245" t="s">
        <v>120</v>
      </c>
      <c r="E200" s="246">
        <v>290.10000000000002</v>
      </c>
      <c r="F200" s="247">
        <f>H200+J200</f>
        <v>0</v>
      </c>
      <c r="G200" s="247">
        <f>ROUND(E200*F200,2)</f>
        <v>0</v>
      </c>
      <c r="H200" s="248"/>
      <c r="I200" s="247">
        <f>ROUND(E200*H200,2)</f>
        <v>0</v>
      </c>
      <c r="J200" s="248"/>
      <c r="K200" s="247">
        <f>ROUND(E200*J200,2)</f>
        <v>0</v>
      </c>
      <c r="L200" s="247">
        <v>21</v>
      </c>
      <c r="M200" s="247">
        <f>G200*(1+L200/100)</f>
        <v>0</v>
      </c>
      <c r="N200" s="247">
        <v>0.15826000000000001</v>
      </c>
      <c r="O200" s="247">
        <f>ROUND(E200*N200,2)</f>
        <v>45.91</v>
      </c>
      <c r="P200" s="247">
        <v>0</v>
      </c>
      <c r="Q200" s="247">
        <f>ROUND(E200*P200,2)</f>
        <v>0</v>
      </c>
      <c r="R200" s="247"/>
      <c r="S200" s="247" t="s">
        <v>111</v>
      </c>
      <c r="T200" s="249" t="s">
        <v>111</v>
      </c>
      <c r="U200" s="233">
        <v>0.06</v>
      </c>
      <c r="V200" s="233">
        <f>ROUND(E200*U200,2)</f>
        <v>17.41</v>
      </c>
      <c r="W200" s="233"/>
      <c r="X200" s="233" t="s">
        <v>112</v>
      </c>
      <c r="Y200" s="214"/>
      <c r="Z200" s="214"/>
      <c r="AA200" s="214"/>
      <c r="AB200" s="214"/>
      <c r="AC200" s="214"/>
      <c r="AD200" s="214"/>
      <c r="AE200" s="214"/>
      <c r="AF200" s="214"/>
      <c r="AG200" s="214" t="s">
        <v>113</v>
      </c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outlineLevel="1">
      <c r="A201" s="231"/>
      <c r="B201" s="232"/>
      <c r="C201" s="254" t="s">
        <v>270</v>
      </c>
      <c r="D201" s="234"/>
      <c r="E201" s="235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14"/>
      <c r="Z201" s="214"/>
      <c r="AA201" s="214"/>
      <c r="AB201" s="214"/>
      <c r="AC201" s="214"/>
      <c r="AD201" s="214"/>
      <c r="AE201" s="214"/>
      <c r="AF201" s="214"/>
      <c r="AG201" s="214" t="s">
        <v>115</v>
      </c>
      <c r="AH201" s="214">
        <v>0</v>
      </c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outlineLevel="1">
      <c r="A202" s="231"/>
      <c r="B202" s="232"/>
      <c r="C202" s="254" t="s">
        <v>218</v>
      </c>
      <c r="D202" s="234"/>
      <c r="E202" s="235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14"/>
      <c r="Z202" s="214"/>
      <c r="AA202" s="214"/>
      <c r="AB202" s="214"/>
      <c r="AC202" s="214"/>
      <c r="AD202" s="214"/>
      <c r="AE202" s="214"/>
      <c r="AF202" s="214"/>
      <c r="AG202" s="214" t="s">
        <v>115</v>
      </c>
      <c r="AH202" s="214">
        <v>0</v>
      </c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outlineLevel="1">
      <c r="A203" s="231"/>
      <c r="B203" s="232"/>
      <c r="C203" s="254" t="s">
        <v>259</v>
      </c>
      <c r="D203" s="234"/>
      <c r="E203" s="235">
        <v>157.08000000000001</v>
      </c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14"/>
      <c r="Z203" s="214"/>
      <c r="AA203" s="214"/>
      <c r="AB203" s="214"/>
      <c r="AC203" s="214"/>
      <c r="AD203" s="214"/>
      <c r="AE203" s="214"/>
      <c r="AF203" s="214"/>
      <c r="AG203" s="214" t="s">
        <v>115</v>
      </c>
      <c r="AH203" s="214">
        <v>0</v>
      </c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</row>
    <row r="204" spans="1:60" outlineLevel="1">
      <c r="A204" s="231"/>
      <c r="B204" s="232"/>
      <c r="C204" s="254" t="s">
        <v>220</v>
      </c>
      <c r="D204" s="234"/>
      <c r="E204" s="235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14"/>
      <c r="Z204" s="214"/>
      <c r="AA204" s="214"/>
      <c r="AB204" s="214"/>
      <c r="AC204" s="214"/>
      <c r="AD204" s="214"/>
      <c r="AE204" s="214"/>
      <c r="AF204" s="214"/>
      <c r="AG204" s="214" t="s">
        <v>115</v>
      </c>
      <c r="AH204" s="214">
        <v>0</v>
      </c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</row>
    <row r="205" spans="1:60" outlineLevel="1">
      <c r="A205" s="231"/>
      <c r="B205" s="232"/>
      <c r="C205" s="254" t="s">
        <v>260</v>
      </c>
      <c r="D205" s="234"/>
      <c r="E205" s="235">
        <v>48.51</v>
      </c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  <c r="V205" s="233"/>
      <c r="W205" s="233"/>
      <c r="X205" s="233"/>
      <c r="Y205" s="214"/>
      <c r="Z205" s="214"/>
      <c r="AA205" s="214"/>
      <c r="AB205" s="214"/>
      <c r="AC205" s="214"/>
      <c r="AD205" s="214"/>
      <c r="AE205" s="214"/>
      <c r="AF205" s="214"/>
      <c r="AG205" s="214" t="s">
        <v>115</v>
      </c>
      <c r="AH205" s="214">
        <v>0</v>
      </c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1">
      <c r="A206" s="231"/>
      <c r="B206" s="232"/>
      <c r="C206" s="254" t="s">
        <v>261</v>
      </c>
      <c r="D206" s="234"/>
      <c r="E206" s="235">
        <v>18</v>
      </c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33"/>
      <c r="W206" s="233"/>
      <c r="X206" s="233"/>
      <c r="Y206" s="214"/>
      <c r="Z206" s="214"/>
      <c r="AA206" s="214"/>
      <c r="AB206" s="214"/>
      <c r="AC206" s="214"/>
      <c r="AD206" s="214"/>
      <c r="AE206" s="214"/>
      <c r="AF206" s="214"/>
      <c r="AG206" s="214" t="s">
        <v>115</v>
      </c>
      <c r="AH206" s="214">
        <v>0</v>
      </c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outlineLevel="1">
      <c r="A207" s="231"/>
      <c r="B207" s="232"/>
      <c r="C207" s="254" t="s">
        <v>271</v>
      </c>
      <c r="D207" s="234"/>
      <c r="E207" s="235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  <c r="V207" s="233"/>
      <c r="W207" s="233"/>
      <c r="X207" s="233"/>
      <c r="Y207" s="214"/>
      <c r="Z207" s="214"/>
      <c r="AA207" s="214"/>
      <c r="AB207" s="214"/>
      <c r="AC207" s="214"/>
      <c r="AD207" s="214"/>
      <c r="AE207" s="214"/>
      <c r="AF207" s="214"/>
      <c r="AG207" s="214" t="s">
        <v>115</v>
      </c>
      <c r="AH207" s="214">
        <v>0</v>
      </c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</row>
    <row r="208" spans="1:60" outlineLevel="1">
      <c r="A208" s="231"/>
      <c r="B208" s="232"/>
      <c r="C208" s="254" t="s">
        <v>220</v>
      </c>
      <c r="D208" s="234"/>
      <c r="E208" s="235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14"/>
      <c r="Z208" s="214"/>
      <c r="AA208" s="214"/>
      <c r="AB208" s="214"/>
      <c r="AC208" s="214"/>
      <c r="AD208" s="214"/>
      <c r="AE208" s="214"/>
      <c r="AF208" s="214"/>
      <c r="AG208" s="214" t="s">
        <v>115</v>
      </c>
      <c r="AH208" s="214">
        <v>0</v>
      </c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outlineLevel="1">
      <c r="A209" s="231"/>
      <c r="B209" s="232"/>
      <c r="C209" s="254" t="s">
        <v>260</v>
      </c>
      <c r="D209" s="234"/>
      <c r="E209" s="235">
        <v>48.51</v>
      </c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14"/>
      <c r="Z209" s="214"/>
      <c r="AA209" s="214"/>
      <c r="AB209" s="214"/>
      <c r="AC209" s="214"/>
      <c r="AD209" s="214"/>
      <c r="AE209" s="214"/>
      <c r="AF209" s="214"/>
      <c r="AG209" s="214" t="s">
        <v>115</v>
      </c>
      <c r="AH209" s="214">
        <v>0</v>
      </c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</row>
    <row r="210" spans="1:60" outlineLevel="1">
      <c r="A210" s="231"/>
      <c r="B210" s="232"/>
      <c r="C210" s="254" t="s">
        <v>261</v>
      </c>
      <c r="D210" s="234"/>
      <c r="E210" s="235">
        <v>18</v>
      </c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14"/>
      <c r="Z210" s="214"/>
      <c r="AA210" s="214"/>
      <c r="AB210" s="214"/>
      <c r="AC210" s="214"/>
      <c r="AD210" s="214"/>
      <c r="AE210" s="214"/>
      <c r="AF210" s="214"/>
      <c r="AG210" s="214" t="s">
        <v>115</v>
      </c>
      <c r="AH210" s="214">
        <v>0</v>
      </c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ht="22.5" outlineLevel="1">
      <c r="A211" s="243">
        <v>28</v>
      </c>
      <c r="B211" s="244" t="s">
        <v>272</v>
      </c>
      <c r="C211" s="253" t="s">
        <v>273</v>
      </c>
      <c r="D211" s="245" t="s">
        <v>120</v>
      </c>
      <c r="E211" s="246">
        <v>223.59</v>
      </c>
      <c r="F211" s="247">
        <f>H211+J211</f>
        <v>0</v>
      </c>
      <c r="G211" s="247">
        <f>ROUND(E211*F211,2)</f>
        <v>0</v>
      </c>
      <c r="H211" s="248"/>
      <c r="I211" s="247">
        <f>ROUND(E211*H211,2)</f>
        <v>0</v>
      </c>
      <c r="J211" s="248"/>
      <c r="K211" s="247">
        <f>ROUND(E211*J211,2)</f>
        <v>0</v>
      </c>
      <c r="L211" s="247">
        <v>21</v>
      </c>
      <c r="M211" s="247">
        <f>G211*(1+L211/100)</f>
        <v>0</v>
      </c>
      <c r="N211" s="247">
        <v>0.38313999999999998</v>
      </c>
      <c r="O211" s="247">
        <f>ROUND(E211*N211,2)</f>
        <v>85.67</v>
      </c>
      <c r="P211" s="247">
        <v>0</v>
      </c>
      <c r="Q211" s="247">
        <f>ROUND(E211*P211,2)</f>
        <v>0</v>
      </c>
      <c r="R211" s="247"/>
      <c r="S211" s="247" t="s">
        <v>111</v>
      </c>
      <c r="T211" s="249" t="s">
        <v>111</v>
      </c>
      <c r="U211" s="233">
        <v>0.03</v>
      </c>
      <c r="V211" s="233">
        <f>ROUND(E211*U211,2)</f>
        <v>6.71</v>
      </c>
      <c r="W211" s="233"/>
      <c r="X211" s="233" t="s">
        <v>112</v>
      </c>
      <c r="Y211" s="214"/>
      <c r="Z211" s="214"/>
      <c r="AA211" s="214"/>
      <c r="AB211" s="214"/>
      <c r="AC211" s="214"/>
      <c r="AD211" s="214"/>
      <c r="AE211" s="214"/>
      <c r="AF211" s="214"/>
      <c r="AG211" s="214" t="s">
        <v>113</v>
      </c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outlineLevel="1">
      <c r="A212" s="231"/>
      <c r="B212" s="232"/>
      <c r="C212" s="254" t="s">
        <v>218</v>
      </c>
      <c r="D212" s="234"/>
      <c r="E212" s="235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14"/>
      <c r="Z212" s="214"/>
      <c r="AA212" s="214"/>
      <c r="AB212" s="214"/>
      <c r="AC212" s="214"/>
      <c r="AD212" s="214"/>
      <c r="AE212" s="214"/>
      <c r="AF212" s="214"/>
      <c r="AG212" s="214" t="s">
        <v>115</v>
      </c>
      <c r="AH212" s="214">
        <v>0</v>
      </c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</row>
    <row r="213" spans="1:60" outlineLevel="1">
      <c r="A213" s="231"/>
      <c r="B213" s="232"/>
      <c r="C213" s="254" t="s">
        <v>259</v>
      </c>
      <c r="D213" s="234"/>
      <c r="E213" s="235">
        <v>157.08000000000001</v>
      </c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14"/>
      <c r="Z213" s="214"/>
      <c r="AA213" s="214"/>
      <c r="AB213" s="214"/>
      <c r="AC213" s="214"/>
      <c r="AD213" s="214"/>
      <c r="AE213" s="214"/>
      <c r="AF213" s="214"/>
      <c r="AG213" s="214" t="s">
        <v>115</v>
      </c>
      <c r="AH213" s="214">
        <v>0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1">
      <c r="A214" s="231"/>
      <c r="B214" s="232"/>
      <c r="C214" s="254" t="s">
        <v>220</v>
      </c>
      <c r="D214" s="234"/>
      <c r="E214" s="235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14"/>
      <c r="Z214" s="214"/>
      <c r="AA214" s="214"/>
      <c r="AB214" s="214"/>
      <c r="AC214" s="214"/>
      <c r="AD214" s="214"/>
      <c r="AE214" s="214"/>
      <c r="AF214" s="214"/>
      <c r="AG214" s="214" t="s">
        <v>115</v>
      </c>
      <c r="AH214" s="214">
        <v>0</v>
      </c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outlineLevel="1">
      <c r="A215" s="231"/>
      <c r="B215" s="232"/>
      <c r="C215" s="254" t="s">
        <v>260</v>
      </c>
      <c r="D215" s="234"/>
      <c r="E215" s="235">
        <v>48.51</v>
      </c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3"/>
      <c r="Y215" s="214"/>
      <c r="Z215" s="214"/>
      <c r="AA215" s="214"/>
      <c r="AB215" s="214"/>
      <c r="AC215" s="214"/>
      <c r="AD215" s="214"/>
      <c r="AE215" s="214"/>
      <c r="AF215" s="214"/>
      <c r="AG215" s="214" t="s">
        <v>115</v>
      </c>
      <c r="AH215" s="214">
        <v>0</v>
      </c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outlineLevel="1">
      <c r="A216" s="231"/>
      <c r="B216" s="232"/>
      <c r="C216" s="254" t="s">
        <v>261</v>
      </c>
      <c r="D216" s="234"/>
      <c r="E216" s="235">
        <v>18</v>
      </c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14"/>
      <c r="Z216" s="214"/>
      <c r="AA216" s="214"/>
      <c r="AB216" s="214"/>
      <c r="AC216" s="214"/>
      <c r="AD216" s="214"/>
      <c r="AE216" s="214"/>
      <c r="AF216" s="214"/>
      <c r="AG216" s="214" t="s">
        <v>115</v>
      </c>
      <c r="AH216" s="214">
        <v>0</v>
      </c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outlineLevel="1">
      <c r="A217" s="243">
        <v>29</v>
      </c>
      <c r="B217" s="244" t="s">
        <v>274</v>
      </c>
      <c r="C217" s="253" t="s">
        <v>275</v>
      </c>
      <c r="D217" s="245" t="s">
        <v>120</v>
      </c>
      <c r="E217" s="246">
        <v>1018.59</v>
      </c>
      <c r="F217" s="247">
        <f>H217+J217</f>
        <v>0</v>
      </c>
      <c r="G217" s="247">
        <f>ROUND(E217*F217,2)</f>
        <v>0</v>
      </c>
      <c r="H217" s="248"/>
      <c r="I217" s="247">
        <f>ROUND(E217*H217,2)</f>
        <v>0</v>
      </c>
      <c r="J217" s="248"/>
      <c r="K217" s="247">
        <f>ROUND(E217*J217,2)</f>
        <v>0</v>
      </c>
      <c r="L217" s="247">
        <v>21</v>
      </c>
      <c r="M217" s="247">
        <f>G217*(1+L217/100)</f>
        <v>0</v>
      </c>
      <c r="N217" s="247">
        <v>0</v>
      </c>
      <c r="O217" s="247">
        <f>ROUND(E217*N217,2)</f>
        <v>0</v>
      </c>
      <c r="P217" s="247">
        <v>0</v>
      </c>
      <c r="Q217" s="247">
        <f>ROUND(E217*P217,2)</f>
        <v>0</v>
      </c>
      <c r="R217" s="247"/>
      <c r="S217" s="247" t="s">
        <v>111</v>
      </c>
      <c r="T217" s="249" t="s">
        <v>111</v>
      </c>
      <c r="U217" s="233">
        <v>0.09</v>
      </c>
      <c r="V217" s="233">
        <f>ROUND(E217*U217,2)</f>
        <v>91.67</v>
      </c>
      <c r="W217" s="233"/>
      <c r="X217" s="233" t="s">
        <v>112</v>
      </c>
      <c r="Y217" s="214"/>
      <c r="Z217" s="214"/>
      <c r="AA217" s="214"/>
      <c r="AB217" s="214"/>
      <c r="AC217" s="214"/>
      <c r="AD217" s="214"/>
      <c r="AE217" s="214"/>
      <c r="AF217" s="214"/>
      <c r="AG217" s="214" t="s">
        <v>113</v>
      </c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</row>
    <row r="218" spans="1:60" outlineLevel="1">
      <c r="A218" s="231"/>
      <c r="B218" s="232"/>
      <c r="C218" s="254" t="s">
        <v>218</v>
      </c>
      <c r="D218" s="234"/>
      <c r="E218" s="235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14"/>
      <c r="Z218" s="214"/>
      <c r="AA218" s="214"/>
      <c r="AB218" s="214"/>
      <c r="AC218" s="214"/>
      <c r="AD218" s="214"/>
      <c r="AE218" s="214"/>
      <c r="AF218" s="214"/>
      <c r="AG218" s="214" t="s">
        <v>115</v>
      </c>
      <c r="AH218" s="214">
        <v>0</v>
      </c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</row>
    <row r="219" spans="1:60" outlineLevel="1">
      <c r="A219" s="231"/>
      <c r="B219" s="232"/>
      <c r="C219" s="254" t="s">
        <v>259</v>
      </c>
      <c r="D219" s="234"/>
      <c r="E219" s="235">
        <v>157.08000000000001</v>
      </c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14"/>
      <c r="Z219" s="214"/>
      <c r="AA219" s="214"/>
      <c r="AB219" s="214"/>
      <c r="AC219" s="214"/>
      <c r="AD219" s="214"/>
      <c r="AE219" s="214"/>
      <c r="AF219" s="214"/>
      <c r="AG219" s="214" t="s">
        <v>115</v>
      </c>
      <c r="AH219" s="214">
        <v>0</v>
      </c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outlineLevel="1">
      <c r="A220" s="231"/>
      <c r="B220" s="232"/>
      <c r="C220" s="254" t="s">
        <v>220</v>
      </c>
      <c r="D220" s="234"/>
      <c r="E220" s="235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14"/>
      <c r="Z220" s="214"/>
      <c r="AA220" s="214"/>
      <c r="AB220" s="214"/>
      <c r="AC220" s="214"/>
      <c r="AD220" s="214"/>
      <c r="AE220" s="214"/>
      <c r="AF220" s="214"/>
      <c r="AG220" s="214" t="s">
        <v>115</v>
      </c>
      <c r="AH220" s="214">
        <v>0</v>
      </c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</row>
    <row r="221" spans="1:60" outlineLevel="1">
      <c r="A221" s="231"/>
      <c r="B221" s="232"/>
      <c r="C221" s="254" t="s">
        <v>260</v>
      </c>
      <c r="D221" s="234"/>
      <c r="E221" s="235">
        <v>48.51</v>
      </c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14"/>
      <c r="Z221" s="214"/>
      <c r="AA221" s="214"/>
      <c r="AB221" s="214"/>
      <c r="AC221" s="214"/>
      <c r="AD221" s="214"/>
      <c r="AE221" s="214"/>
      <c r="AF221" s="214"/>
      <c r="AG221" s="214" t="s">
        <v>115</v>
      </c>
      <c r="AH221" s="214">
        <v>0</v>
      </c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outlineLevel="1">
      <c r="A222" s="231"/>
      <c r="B222" s="232"/>
      <c r="C222" s="254" t="s">
        <v>261</v>
      </c>
      <c r="D222" s="234"/>
      <c r="E222" s="235">
        <v>18</v>
      </c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14"/>
      <c r="Z222" s="214"/>
      <c r="AA222" s="214"/>
      <c r="AB222" s="214"/>
      <c r="AC222" s="214"/>
      <c r="AD222" s="214"/>
      <c r="AE222" s="214"/>
      <c r="AF222" s="214"/>
      <c r="AG222" s="214" t="s">
        <v>115</v>
      </c>
      <c r="AH222" s="214">
        <v>0</v>
      </c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outlineLevel="1">
      <c r="A223" s="231"/>
      <c r="B223" s="232"/>
      <c r="C223" s="254" t="s">
        <v>215</v>
      </c>
      <c r="D223" s="234"/>
      <c r="E223" s="235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14"/>
      <c r="Z223" s="214"/>
      <c r="AA223" s="214"/>
      <c r="AB223" s="214"/>
      <c r="AC223" s="214"/>
      <c r="AD223" s="214"/>
      <c r="AE223" s="214"/>
      <c r="AF223" s="214"/>
      <c r="AG223" s="214" t="s">
        <v>115</v>
      </c>
      <c r="AH223" s="214">
        <v>0</v>
      </c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outlineLevel="1">
      <c r="A224" s="231"/>
      <c r="B224" s="232"/>
      <c r="C224" s="254" t="s">
        <v>167</v>
      </c>
      <c r="D224" s="234"/>
      <c r="E224" s="235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14"/>
      <c r="Z224" s="214"/>
      <c r="AA224" s="214"/>
      <c r="AB224" s="214"/>
      <c r="AC224" s="214"/>
      <c r="AD224" s="214"/>
      <c r="AE224" s="214"/>
      <c r="AF224" s="214"/>
      <c r="AG224" s="214" t="s">
        <v>115</v>
      </c>
      <c r="AH224" s="214">
        <v>0</v>
      </c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</row>
    <row r="225" spans="1:60" outlineLevel="1">
      <c r="A225" s="231"/>
      <c r="B225" s="232"/>
      <c r="C225" s="254" t="s">
        <v>257</v>
      </c>
      <c r="D225" s="234"/>
      <c r="E225" s="235">
        <v>302</v>
      </c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14"/>
      <c r="Z225" s="214"/>
      <c r="AA225" s="214"/>
      <c r="AB225" s="214"/>
      <c r="AC225" s="214"/>
      <c r="AD225" s="214"/>
      <c r="AE225" s="214"/>
      <c r="AF225" s="214"/>
      <c r="AG225" s="214" t="s">
        <v>115</v>
      </c>
      <c r="AH225" s="214">
        <v>0</v>
      </c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</row>
    <row r="226" spans="1:60" outlineLevel="1">
      <c r="A226" s="231"/>
      <c r="B226" s="232"/>
      <c r="C226" s="254" t="s">
        <v>169</v>
      </c>
      <c r="D226" s="234"/>
      <c r="E226" s="235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14"/>
      <c r="Z226" s="214"/>
      <c r="AA226" s="214"/>
      <c r="AB226" s="214"/>
      <c r="AC226" s="214"/>
      <c r="AD226" s="214"/>
      <c r="AE226" s="214"/>
      <c r="AF226" s="214"/>
      <c r="AG226" s="214" t="s">
        <v>115</v>
      </c>
      <c r="AH226" s="214">
        <v>0</v>
      </c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</row>
    <row r="227" spans="1:60" outlineLevel="1">
      <c r="A227" s="231"/>
      <c r="B227" s="232"/>
      <c r="C227" s="254" t="s">
        <v>258</v>
      </c>
      <c r="D227" s="234"/>
      <c r="E227" s="235">
        <v>493</v>
      </c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14"/>
      <c r="Z227" s="214"/>
      <c r="AA227" s="214"/>
      <c r="AB227" s="214"/>
      <c r="AC227" s="214"/>
      <c r="AD227" s="214"/>
      <c r="AE227" s="214"/>
      <c r="AF227" s="214"/>
      <c r="AG227" s="214" t="s">
        <v>115</v>
      </c>
      <c r="AH227" s="214">
        <v>0</v>
      </c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outlineLevel="1">
      <c r="A228" s="243">
        <v>30</v>
      </c>
      <c r="B228" s="244" t="s">
        <v>276</v>
      </c>
      <c r="C228" s="253" t="s">
        <v>277</v>
      </c>
      <c r="D228" s="245" t="s">
        <v>120</v>
      </c>
      <c r="E228" s="246">
        <v>66.510000000000005</v>
      </c>
      <c r="F228" s="247">
        <f>H228+J228</f>
        <v>0</v>
      </c>
      <c r="G228" s="247">
        <f>ROUND(E228*F228,2)</f>
        <v>0</v>
      </c>
      <c r="H228" s="248"/>
      <c r="I228" s="247">
        <f>ROUND(E228*H228,2)</f>
        <v>0</v>
      </c>
      <c r="J228" s="248"/>
      <c r="K228" s="247">
        <f>ROUND(E228*J228,2)</f>
        <v>0</v>
      </c>
      <c r="L228" s="247">
        <v>21</v>
      </c>
      <c r="M228" s="247">
        <f>G228*(1+L228/100)</f>
        <v>0</v>
      </c>
      <c r="N228" s="247">
        <v>3.4000000000000002E-4</v>
      </c>
      <c r="O228" s="247">
        <f>ROUND(E228*N228,2)</f>
        <v>0.02</v>
      </c>
      <c r="P228" s="247">
        <v>0</v>
      </c>
      <c r="Q228" s="247">
        <f>ROUND(E228*P228,2)</f>
        <v>0</v>
      </c>
      <c r="R228" s="247"/>
      <c r="S228" s="247" t="s">
        <v>111</v>
      </c>
      <c r="T228" s="249" t="s">
        <v>111</v>
      </c>
      <c r="U228" s="233">
        <v>0.01</v>
      </c>
      <c r="V228" s="233">
        <f>ROUND(E228*U228,2)</f>
        <v>0.67</v>
      </c>
      <c r="W228" s="233"/>
      <c r="X228" s="233" t="s">
        <v>112</v>
      </c>
      <c r="Y228" s="214"/>
      <c r="Z228" s="214"/>
      <c r="AA228" s="214"/>
      <c r="AB228" s="214"/>
      <c r="AC228" s="214"/>
      <c r="AD228" s="214"/>
      <c r="AE228" s="214"/>
      <c r="AF228" s="214"/>
      <c r="AG228" s="214" t="s">
        <v>113</v>
      </c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outlineLevel="1">
      <c r="A229" s="231"/>
      <c r="B229" s="232"/>
      <c r="C229" s="254" t="s">
        <v>220</v>
      </c>
      <c r="D229" s="234"/>
      <c r="E229" s="235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14"/>
      <c r="Z229" s="214"/>
      <c r="AA229" s="214"/>
      <c r="AB229" s="214"/>
      <c r="AC229" s="214"/>
      <c r="AD229" s="214"/>
      <c r="AE229" s="214"/>
      <c r="AF229" s="214"/>
      <c r="AG229" s="214" t="s">
        <v>115</v>
      </c>
      <c r="AH229" s="214">
        <v>0</v>
      </c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</row>
    <row r="230" spans="1:60" outlineLevel="1">
      <c r="A230" s="231"/>
      <c r="B230" s="232"/>
      <c r="C230" s="254" t="s">
        <v>260</v>
      </c>
      <c r="D230" s="234"/>
      <c r="E230" s="235">
        <v>48.51</v>
      </c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14"/>
      <c r="Z230" s="214"/>
      <c r="AA230" s="214"/>
      <c r="AB230" s="214"/>
      <c r="AC230" s="214"/>
      <c r="AD230" s="214"/>
      <c r="AE230" s="214"/>
      <c r="AF230" s="214"/>
      <c r="AG230" s="214" t="s">
        <v>115</v>
      </c>
      <c r="AH230" s="214">
        <v>0</v>
      </c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</row>
    <row r="231" spans="1:60" outlineLevel="1">
      <c r="A231" s="231"/>
      <c r="B231" s="232"/>
      <c r="C231" s="254" t="s">
        <v>261</v>
      </c>
      <c r="D231" s="234"/>
      <c r="E231" s="235">
        <v>18</v>
      </c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14"/>
      <c r="Z231" s="214"/>
      <c r="AA231" s="214"/>
      <c r="AB231" s="214"/>
      <c r="AC231" s="214"/>
      <c r="AD231" s="214"/>
      <c r="AE231" s="214"/>
      <c r="AF231" s="214"/>
      <c r="AG231" s="214" t="s">
        <v>115</v>
      </c>
      <c r="AH231" s="214">
        <v>0</v>
      </c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</row>
    <row r="232" spans="1:60" outlineLevel="1">
      <c r="A232" s="243">
        <v>31</v>
      </c>
      <c r="B232" s="244" t="s">
        <v>278</v>
      </c>
      <c r="C232" s="253" t="s">
        <v>279</v>
      </c>
      <c r="D232" s="245" t="s">
        <v>120</v>
      </c>
      <c r="E232" s="246">
        <v>447.18</v>
      </c>
      <c r="F232" s="247">
        <f>H232+J232</f>
        <v>0</v>
      </c>
      <c r="G232" s="247">
        <f>ROUND(E232*F232,2)</f>
        <v>0</v>
      </c>
      <c r="H232" s="248"/>
      <c r="I232" s="247">
        <f>ROUND(E232*H232,2)</f>
        <v>0</v>
      </c>
      <c r="J232" s="248"/>
      <c r="K232" s="247">
        <f>ROUND(E232*J232,2)</f>
        <v>0</v>
      </c>
      <c r="L232" s="247">
        <v>21</v>
      </c>
      <c r="M232" s="247">
        <f>G232*(1+L232/100)</f>
        <v>0</v>
      </c>
      <c r="N232" s="247">
        <v>5.0000000000000001E-4</v>
      </c>
      <c r="O232" s="247">
        <f>ROUND(E232*N232,2)</f>
        <v>0.22</v>
      </c>
      <c r="P232" s="247">
        <v>0</v>
      </c>
      <c r="Q232" s="247">
        <f>ROUND(E232*P232,2)</f>
        <v>0</v>
      </c>
      <c r="R232" s="247"/>
      <c r="S232" s="247" t="s">
        <v>111</v>
      </c>
      <c r="T232" s="249" t="s">
        <v>111</v>
      </c>
      <c r="U232" s="233">
        <v>2E-3</v>
      </c>
      <c r="V232" s="233">
        <f>ROUND(E232*U232,2)</f>
        <v>0.89</v>
      </c>
      <c r="W232" s="233"/>
      <c r="X232" s="233" t="s">
        <v>112</v>
      </c>
      <c r="Y232" s="214"/>
      <c r="Z232" s="214"/>
      <c r="AA232" s="214"/>
      <c r="AB232" s="214"/>
      <c r="AC232" s="214"/>
      <c r="AD232" s="214"/>
      <c r="AE232" s="214"/>
      <c r="AF232" s="214"/>
      <c r="AG232" s="214" t="s">
        <v>113</v>
      </c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</row>
    <row r="233" spans="1:60" outlineLevel="1">
      <c r="A233" s="231"/>
      <c r="B233" s="232"/>
      <c r="C233" s="254" t="s">
        <v>280</v>
      </c>
      <c r="D233" s="234"/>
      <c r="E233" s="235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14"/>
      <c r="Z233" s="214"/>
      <c r="AA233" s="214"/>
      <c r="AB233" s="214"/>
      <c r="AC233" s="214"/>
      <c r="AD233" s="214"/>
      <c r="AE233" s="214"/>
      <c r="AF233" s="214"/>
      <c r="AG233" s="214" t="s">
        <v>115</v>
      </c>
      <c r="AH233" s="214">
        <v>0</v>
      </c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14"/>
      <c r="BB233" s="214"/>
      <c r="BC233" s="214"/>
      <c r="BD233" s="214"/>
      <c r="BE233" s="214"/>
      <c r="BF233" s="214"/>
      <c r="BG233" s="214"/>
      <c r="BH233" s="214"/>
    </row>
    <row r="234" spans="1:60" outlineLevel="1">
      <c r="A234" s="231"/>
      <c r="B234" s="232"/>
      <c r="C234" s="254" t="s">
        <v>218</v>
      </c>
      <c r="D234" s="234"/>
      <c r="E234" s="235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14"/>
      <c r="Z234" s="214"/>
      <c r="AA234" s="214"/>
      <c r="AB234" s="214"/>
      <c r="AC234" s="214"/>
      <c r="AD234" s="214"/>
      <c r="AE234" s="214"/>
      <c r="AF234" s="214"/>
      <c r="AG234" s="214" t="s">
        <v>115</v>
      </c>
      <c r="AH234" s="214">
        <v>0</v>
      </c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</row>
    <row r="235" spans="1:60" outlineLevel="1">
      <c r="A235" s="231"/>
      <c r="B235" s="232"/>
      <c r="C235" s="254" t="s">
        <v>281</v>
      </c>
      <c r="D235" s="234"/>
      <c r="E235" s="235">
        <v>314.16000000000003</v>
      </c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14"/>
      <c r="Z235" s="214"/>
      <c r="AA235" s="214"/>
      <c r="AB235" s="214"/>
      <c r="AC235" s="214"/>
      <c r="AD235" s="214"/>
      <c r="AE235" s="214"/>
      <c r="AF235" s="214"/>
      <c r="AG235" s="214" t="s">
        <v>115</v>
      </c>
      <c r="AH235" s="214">
        <v>0</v>
      </c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</row>
    <row r="236" spans="1:60" outlineLevel="1">
      <c r="A236" s="231"/>
      <c r="B236" s="232"/>
      <c r="C236" s="254" t="s">
        <v>220</v>
      </c>
      <c r="D236" s="234"/>
      <c r="E236" s="235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14"/>
      <c r="Z236" s="214"/>
      <c r="AA236" s="214"/>
      <c r="AB236" s="214"/>
      <c r="AC236" s="214"/>
      <c r="AD236" s="214"/>
      <c r="AE236" s="214"/>
      <c r="AF236" s="214"/>
      <c r="AG236" s="214" t="s">
        <v>115</v>
      </c>
      <c r="AH236" s="214">
        <v>0</v>
      </c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4"/>
      <c r="BB236" s="214"/>
      <c r="BC236" s="214"/>
      <c r="BD236" s="214"/>
      <c r="BE236" s="214"/>
      <c r="BF236" s="214"/>
      <c r="BG236" s="214"/>
      <c r="BH236" s="214"/>
    </row>
    <row r="237" spans="1:60" outlineLevel="1">
      <c r="A237" s="231"/>
      <c r="B237" s="232"/>
      <c r="C237" s="254" t="s">
        <v>282</v>
      </c>
      <c r="D237" s="234"/>
      <c r="E237" s="235">
        <v>97.02</v>
      </c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14"/>
      <c r="Z237" s="214"/>
      <c r="AA237" s="214"/>
      <c r="AB237" s="214"/>
      <c r="AC237" s="214"/>
      <c r="AD237" s="214"/>
      <c r="AE237" s="214"/>
      <c r="AF237" s="214"/>
      <c r="AG237" s="214" t="s">
        <v>115</v>
      </c>
      <c r="AH237" s="214">
        <v>0</v>
      </c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4"/>
      <c r="BB237" s="214"/>
      <c r="BC237" s="214"/>
      <c r="BD237" s="214"/>
      <c r="BE237" s="214"/>
      <c r="BF237" s="214"/>
      <c r="BG237" s="214"/>
      <c r="BH237" s="214"/>
    </row>
    <row r="238" spans="1:60" outlineLevel="1">
      <c r="A238" s="231"/>
      <c r="B238" s="232"/>
      <c r="C238" s="254" t="s">
        <v>283</v>
      </c>
      <c r="D238" s="234"/>
      <c r="E238" s="235">
        <v>36</v>
      </c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14"/>
      <c r="Z238" s="214"/>
      <c r="AA238" s="214"/>
      <c r="AB238" s="214"/>
      <c r="AC238" s="214"/>
      <c r="AD238" s="214"/>
      <c r="AE238" s="214"/>
      <c r="AF238" s="214"/>
      <c r="AG238" s="214" t="s">
        <v>115</v>
      </c>
      <c r="AH238" s="214">
        <v>0</v>
      </c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</row>
    <row r="239" spans="1:60" outlineLevel="1">
      <c r="A239" s="243">
        <v>32</v>
      </c>
      <c r="B239" s="244" t="s">
        <v>284</v>
      </c>
      <c r="C239" s="253" t="s">
        <v>285</v>
      </c>
      <c r="D239" s="245" t="s">
        <v>120</v>
      </c>
      <c r="E239" s="246">
        <v>223.59</v>
      </c>
      <c r="F239" s="247">
        <f>H239+J239</f>
        <v>0</v>
      </c>
      <c r="G239" s="247">
        <f>ROUND(E239*F239,2)</f>
        <v>0</v>
      </c>
      <c r="H239" s="248"/>
      <c r="I239" s="247">
        <f>ROUND(E239*H239,2)</f>
        <v>0</v>
      </c>
      <c r="J239" s="248"/>
      <c r="K239" s="247">
        <f>ROUND(E239*J239,2)</f>
        <v>0</v>
      </c>
      <c r="L239" s="247">
        <v>21</v>
      </c>
      <c r="M239" s="247">
        <f>G239*(1+L239/100)</f>
        <v>0</v>
      </c>
      <c r="N239" s="247">
        <v>0.10373</v>
      </c>
      <c r="O239" s="247">
        <f>ROUND(E239*N239,2)</f>
        <v>23.19</v>
      </c>
      <c r="P239" s="247">
        <v>0</v>
      </c>
      <c r="Q239" s="247">
        <f>ROUND(E239*P239,2)</f>
        <v>0</v>
      </c>
      <c r="R239" s="247"/>
      <c r="S239" s="247" t="s">
        <v>111</v>
      </c>
      <c r="T239" s="249" t="s">
        <v>111</v>
      </c>
      <c r="U239" s="233">
        <v>0.06</v>
      </c>
      <c r="V239" s="233">
        <f>ROUND(E239*U239,2)</f>
        <v>13.42</v>
      </c>
      <c r="W239" s="233"/>
      <c r="X239" s="233" t="s">
        <v>112</v>
      </c>
      <c r="Y239" s="214"/>
      <c r="Z239" s="214"/>
      <c r="AA239" s="214"/>
      <c r="AB239" s="214"/>
      <c r="AC239" s="214"/>
      <c r="AD239" s="214"/>
      <c r="AE239" s="214"/>
      <c r="AF239" s="214"/>
      <c r="AG239" s="214" t="s">
        <v>113</v>
      </c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G239" s="214"/>
      <c r="BH239" s="214"/>
    </row>
    <row r="240" spans="1:60" outlineLevel="1">
      <c r="A240" s="231"/>
      <c r="B240" s="232"/>
      <c r="C240" s="254" t="s">
        <v>218</v>
      </c>
      <c r="D240" s="234"/>
      <c r="E240" s="235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14"/>
      <c r="Z240" s="214"/>
      <c r="AA240" s="214"/>
      <c r="AB240" s="214"/>
      <c r="AC240" s="214"/>
      <c r="AD240" s="214"/>
      <c r="AE240" s="214"/>
      <c r="AF240" s="214"/>
      <c r="AG240" s="214" t="s">
        <v>115</v>
      </c>
      <c r="AH240" s="214">
        <v>0</v>
      </c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4"/>
      <c r="BB240" s="214"/>
      <c r="BC240" s="214"/>
      <c r="BD240" s="214"/>
      <c r="BE240" s="214"/>
      <c r="BF240" s="214"/>
      <c r="BG240" s="214"/>
      <c r="BH240" s="214"/>
    </row>
    <row r="241" spans="1:60" outlineLevel="1">
      <c r="A241" s="231"/>
      <c r="B241" s="232"/>
      <c r="C241" s="254" t="s">
        <v>259</v>
      </c>
      <c r="D241" s="234"/>
      <c r="E241" s="235">
        <v>157.08000000000001</v>
      </c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14"/>
      <c r="Z241" s="214"/>
      <c r="AA241" s="214"/>
      <c r="AB241" s="214"/>
      <c r="AC241" s="214"/>
      <c r="AD241" s="214"/>
      <c r="AE241" s="214"/>
      <c r="AF241" s="214"/>
      <c r="AG241" s="214" t="s">
        <v>115</v>
      </c>
      <c r="AH241" s="214">
        <v>0</v>
      </c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outlineLevel="1">
      <c r="A242" s="231"/>
      <c r="B242" s="232"/>
      <c r="C242" s="254" t="s">
        <v>220</v>
      </c>
      <c r="D242" s="234"/>
      <c r="E242" s="235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14"/>
      <c r="Z242" s="214"/>
      <c r="AA242" s="214"/>
      <c r="AB242" s="214"/>
      <c r="AC242" s="214"/>
      <c r="AD242" s="214"/>
      <c r="AE242" s="214"/>
      <c r="AF242" s="214"/>
      <c r="AG242" s="214" t="s">
        <v>115</v>
      </c>
      <c r="AH242" s="214">
        <v>0</v>
      </c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outlineLevel="1">
      <c r="A243" s="231"/>
      <c r="B243" s="232"/>
      <c r="C243" s="254" t="s">
        <v>260</v>
      </c>
      <c r="D243" s="234"/>
      <c r="E243" s="235">
        <v>48.51</v>
      </c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214"/>
      <c r="Z243" s="214"/>
      <c r="AA243" s="214"/>
      <c r="AB243" s="214"/>
      <c r="AC243" s="214"/>
      <c r="AD243" s="214"/>
      <c r="AE243" s="214"/>
      <c r="AF243" s="214"/>
      <c r="AG243" s="214" t="s">
        <v>115</v>
      </c>
      <c r="AH243" s="214">
        <v>0</v>
      </c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outlineLevel="1">
      <c r="A244" s="231"/>
      <c r="B244" s="232"/>
      <c r="C244" s="254" t="s">
        <v>261</v>
      </c>
      <c r="D244" s="234"/>
      <c r="E244" s="235">
        <v>18</v>
      </c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14"/>
      <c r="Z244" s="214"/>
      <c r="AA244" s="214"/>
      <c r="AB244" s="214"/>
      <c r="AC244" s="214"/>
      <c r="AD244" s="214"/>
      <c r="AE244" s="214"/>
      <c r="AF244" s="214"/>
      <c r="AG244" s="214" t="s">
        <v>115</v>
      </c>
      <c r="AH244" s="214">
        <v>0</v>
      </c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</row>
    <row r="245" spans="1:60" outlineLevel="1">
      <c r="A245" s="243">
        <v>33</v>
      </c>
      <c r="B245" s="244" t="s">
        <v>286</v>
      </c>
      <c r="C245" s="253" t="s">
        <v>287</v>
      </c>
      <c r="D245" s="245" t="s">
        <v>120</v>
      </c>
      <c r="E245" s="246">
        <v>795</v>
      </c>
      <c r="F245" s="247">
        <f>H245+J245</f>
        <v>0</v>
      </c>
      <c r="G245" s="247">
        <f>ROUND(E245*F245,2)</f>
        <v>0</v>
      </c>
      <c r="H245" s="248"/>
      <c r="I245" s="247">
        <f>ROUND(E245*H245,2)</f>
        <v>0</v>
      </c>
      <c r="J245" s="248"/>
      <c r="K245" s="247">
        <f>ROUND(E245*J245,2)</f>
        <v>0</v>
      </c>
      <c r="L245" s="247">
        <v>21</v>
      </c>
      <c r="M245" s="247">
        <f>G245*(1+L245/100)</f>
        <v>0</v>
      </c>
      <c r="N245" s="247">
        <v>3.15E-2</v>
      </c>
      <c r="O245" s="247">
        <f>ROUND(E245*N245,2)</f>
        <v>25.04</v>
      </c>
      <c r="P245" s="247">
        <v>0</v>
      </c>
      <c r="Q245" s="247">
        <f>ROUND(E245*P245,2)</f>
        <v>0</v>
      </c>
      <c r="R245" s="247"/>
      <c r="S245" s="247" t="s">
        <v>111</v>
      </c>
      <c r="T245" s="249" t="s">
        <v>111</v>
      </c>
      <c r="U245" s="233">
        <v>0.49</v>
      </c>
      <c r="V245" s="233">
        <f>ROUND(E245*U245,2)</f>
        <v>389.55</v>
      </c>
      <c r="W245" s="233"/>
      <c r="X245" s="233" t="s">
        <v>112</v>
      </c>
      <c r="Y245" s="214"/>
      <c r="Z245" s="214"/>
      <c r="AA245" s="214"/>
      <c r="AB245" s="214"/>
      <c r="AC245" s="214"/>
      <c r="AD245" s="214"/>
      <c r="AE245" s="214"/>
      <c r="AF245" s="214"/>
      <c r="AG245" s="214" t="s">
        <v>113</v>
      </c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</row>
    <row r="246" spans="1:60" outlineLevel="1">
      <c r="A246" s="231"/>
      <c r="B246" s="232"/>
      <c r="C246" s="254" t="s">
        <v>167</v>
      </c>
      <c r="D246" s="234"/>
      <c r="E246" s="235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14"/>
      <c r="Z246" s="214"/>
      <c r="AA246" s="214"/>
      <c r="AB246" s="214"/>
      <c r="AC246" s="214"/>
      <c r="AD246" s="214"/>
      <c r="AE246" s="214"/>
      <c r="AF246" s="214"/>
      <c r="AG246" s="214" t="s">
        <v>115</v>
      </c>
      <c r="AH246" s="214">
        <v>0</v>
      </c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</row>
    <row r="247" spans="1:60" outlineLevel="1">
      <c r="A247" s="231"/>
      <c r="B247" s="232"/>
      <c r="C247" s="254" t="s">
        <v>257</v>
      </c>
      <c r="D247" s="234"/>
      <c r="E247" s="235">
        <v>302</v>
      </c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14"/>
      <c r="Z247" s="214"/>
      <c r="AA247" s="214"/>
      <c r="AB247" s="214"/>
      <c r="AC247" s="214"/>
      <c r="AD247" s="214"/>
      <c r="AE247" s="214"/>
      <c r="AF247" s="214"/>
      <c r="AG247" s="214" t="s">
        <v>115</v>
      </c>
      <c r="AH247" s="214">
        <v>0</v>
      </c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</row>
    <row r="248" spans="1:60" outlineLevel="1">
      <c r="A248" s="231"/>
      <c r="B248" s="232"/>
      <c r="C248" s="254" t="s">
        <v>169</v>
      </c>
      <c r="D248" s="234"/>
      <c r="E248" s="235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14"/>
      <c r="Z248" s="214"/>
      <c r="AA248" s="214"/>
      <c r="AB248" s="214"/>
      <c r="AC248" s="214"/>
      <c r="AD248" s="214"/>
      <c r="AE248" s="214"/>
      <c r="AF248" s="214"/>
      <c r="AG248" s="214" t="s">
        <v>115</v>
      </c>
      <c r="AH248" s="214">
        <v>0</v>
      </c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outlineLevel="1">
      <c r="A249" s="231"/>
      <c r="B249" s="232"/>
      <c r="C249" s="254" t="s">
        <v>258</v>
      </c>
      <c r="D249" s="234"/>
      <c r="E249" s="235">
        <v>493</v>
      </c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14"/>
      <c r="Z249" s="214"/>
      <c r="AA249" s="214"/>
      <c r="AB249" s="214"/>
      <c r="AC249" s="214"/>
      <c r="AD249" s="214"/>
      <c r="AE249" s="214"/>
      <c r="AF249" s="214"/>
      <c r="AG249" s="214" t="s">
        <v>115</v>
      </c>
      <c r="AH249" s="214">
        <v>0</v>
      </c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</row>
    <row r="250" spans="1:60" outlineLevel="1">
      <c r="A250" s="243">
        <v>34</v>
      </c>
      <c r="B250" s="244" t="s">
        <v>288</v>
      </c>
      <c r="C250" s="253" t="s">
        <v>289</v>
      </c>
      <c r="D250" s="245" t="s">
        <v>129</v>
      </c>
      <c r="E250" s="246">
        <v>19.716000000000001</v>
      </c>
      <c r="F250" s="247">
        <f>H250+J250</f>
        <v>0</v>
      </c>
      <c r="G250" s="247">
        <f>ROUND(E250*F250,2)</f>
        <v>0</v>
      </c>
      <c r="H250" s="248"/>
      <c r="I250" s="247">
        <f>ROUND(E250*H250,2)</f>
        <v>0</v>
      </c>
      <c r="J250" s="248"/>
      <c r="K250" s="247">
        <f>ROUND(E250*J250,2)</f>
        <v>0</v>
      </c>
      <c r="L250" s="247">
        <v>21</v>
      </c>
      <c r="M250" s="247">
        <f>G250*(1+L250/100)</f>
        <v>0</v>
      </c>
      <c r="N250" s="247">
        <v>0</v>
      </c>
      <c r="O250" s="247">
        <f>ROUND(E250*N250,2)</f>
        <v>0</v>
      </c>
      <c r="P250" s="247">
        <v>0</v>
      </c>
      <c r="Q250" s="247">
        <f>ROUND(E250*P250,2)</f>
        <v>0</v>
      </c>
      <c r="R250" s="247"/>
      <c r="S250" s="247" t="s">
        <v>111</v>
      </c>
      <c r="T250" s="249" t="s">
        <v>111</v>
      </c>
      <c r="U250" s="233">
        <v>3</v>
      </c>
      <c r="V250" s="233">
        <f>ROUND(E250*U250,2)</f>
        <v>59.15</v>
      </c>
      <c r="W250" s="233"/>
      <c r="X250" s="233" t="s">
        <v>112</v>
      </c>
      <c r="Y250" s="214"/>
      <c r="Z250" s="214"/>
      <c r="AA250" s="214"/>
      <c r="AB250" s="214"/>
      <c r="AC250" s="214"/>
      <c r="AD250" s="214"/>
      <c r="AE250" s="214"/>
      <c r="AF250" s="214"/>
      <c r="AG250" s="214" t="s">
        <v>113</v>
      </c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</row>
    <row r="251" spans="1:60" ht="22.5" outlineLevel="1">
      <c r="A251" s="231"/>
      <c r="B251" s="232"/>
      <c r="C251" s="254" t="s">
        <v>290</v>
      </c>
      <c r="D251" s="234"/>
      <c r="E251" s="235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14"/>
      <c r="Z251" s="214"/>
      <c r="AA251" s="214"/>
      <c r="AB251" s="214"/>
      <c r="AC251" s="214"/>
      <c r="AD251" s="214"/>
      <c r="AE251" s="214"/>
      <c r="AF251" s="214"/>
      <c r="AG251" s="214" t="s">
        <v>115</v>
      </c>
      <c r="AH251" s="214">
        <v>0</v>
      </c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</row>
    <row r="252" spans="1:60" outlineLevel="1">
      <c r="A252" s="231"/>
      <c r="B252" s="232"/>
      <c r="C252" s="254" t="s">
        <v>167</v>
      </c>
      <c r="D252" s="234"/>
      <c r="E252" s="235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14"/>
      <c r="Z252" s="214"/>
      <c r="AA252" s="214"/>
      <c r="AB252" s="214"/>
      <c r="AC252" s="214"/>
      <c r="AD252" s="214"/>
      <c r="AE252" s="214"/>
      <c r="AF252" s="214"/>
      <c r="AG252" s="214" t="s">
        <v>115</v>
      </c>
      <c r="AH252" s="214">
        <v>0</v>
      </c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</row>
    <row r="253" spans="1:60" outlineLevel="1">
      <c r="A253" s="231"/>
      <c r="B253" s="232"/>
      <c r="C253" s="254" t="s">
        <v>291</v>
      </c>
      <c r="D253" s="234"/>
      <c r="E253" s="235">
        <v>7.4896000000000003</v>
      </c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14"/>
      <c r="Z253" s="214"/>
      <c r="AA253" s="214"/>
      <c r="AB253" s="214"/>
      <c r="AC253" s="214"/>
      <c r="AD253" s="214"/>
      <c r="AE253" s="214"/>
      <c r="AF253" s="214"/>
      <c r="AG253" s="214" t="s">
        <v>115</v>
      </c>
      <c r="AH253" s="214">
        <v>0</v>
      </c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</row>
    <row r="254" spans="1:60" outlineLevel="1">
      <c r="A254" s="231"/>
      <c r="B254" s="232"/>
      <c r="C254" s="254" t="s">
        <v>169</v>
      </c>
      <c r="D254" s="234"/>
      <c r="E254" s="235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14"/>
      <c r="Z254" s="214"/>
      <c r="AA254" s="214"/>
      <c r="AB254" s="214"/>
      <c r="AC254" s="214"/>
      <c r="AD254" s="214"/>
      <c r="AE254" s="214"/>
      <c r="AF254" s="214"/>
      <c r="AG254" s="214" t="s">
        <v>115</v>
      </c>
      <c r="AH254" s="214">
        <v>0</v>
      </c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</row>
    <row r="255" spans="1:60" outlineLevel="1">
      <c r="A255" s="231"/>
      <c r="B255" s="232"/>
      <c r="C255" s="254" t="s">
        <v>292</v>
      </c>
      <c r="D255" s="234"/>
      <c r="E255" s="235">
        <v>12.2264</v>
      </c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14"/>
      <c r="Z255" s="214"/>
      <c r="AA255" s="214"/>
      <c r="AB255" s="214"/>
      <c r="AC255" s="214"/>
      <c r="AD255" s="214"/>
      <c r="AE255" s="214"/>
      <c r="AF255" s="214"/>
      <c r="AG255" s="214" t="s">
        <v>115</v>
      </c>
      <c r="AH255" s="214">
        <v>0</v>
      </c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</row>
    <row r="256" spans="1:60" outlineLevel="1">
      <c r="A256" s="243">
        <v>35</v>
      </c>
      <c r="B256" s="244" t="s">
        <v>242</v>
      </c>
      <c r="C256" s="253" t="s">
        <v>243</v>
      </c>
      <c r="D256" s="245" t="s">
        <v>129</v>
      </c>
      <c r="E256" s="246">
        <v>19.716000000000001</v>
      </c>
      <c r="F256" s="247">
        <f>H256+J256</f>
        <v>0</v>
      </c>
      <c r="G256" s="247">
        <f>ROUND(E256*F256,2)</f>
        <v>0</v>
      </c>
      <c r="H256" s="248"/>
      <c r="I256" s="247">
        <f>ROUND(E256*H256,2)</f>
        <v>0</v>
      </c>
      <c r="J256" s="248"/>
      <c r="K256" s="247">
        <f>ROUND(E256*J256,2)</f>
        <v>0</v>
      </c>
      <c r="L256" s="247">
        <v>21</v>
      </c>
      <c r="M256" s="247">
        <f>G256*(1+L256/100)</f>
        <v>0</v>
      </c>
      <c r="N256" s="247">
        <v>1.67</v>
      </c>
      <c r="O256" s="247">
        <f>ROUND(E256*N256,2)</f>
        <v>32.93</v>
      </c>
      <c r="P256" s="247">
        <v>0</v>
      </c>
      <c r="Q256" s="247">
        <f>ROUND(E256*P256,2)</f>
        <v>0</v>
      </c>
      <c r="R256" s="247" t="s">
        <v>233</v>
      </c>
      <c r="S256" s="247" t="s">
        <v>111</v>
      </c>
      <c r="T256" s="249" t="s">
        <v>111</v>
      </c>
      <c r="U256" s="233">
        <v>0</v>
      </c>
      <c r="V256" s="233">
        <f>ROUND(E256*U256,2)</f>
        <v>0</v>
      </c>
      <c r="W256" s="233"/>
      <c r="X256" s="233" t="s">
        <v>234</v>
      </c>
      <c r="Y256" s="214"/>
      <c r="Z256" s="214"/>
      <c r="AA256" s="214"/>
      <c r="AB256" s="214"/>
      <c r="AC256" s="214"/>
      <c r="AD256" s="214"/>
      <c r="AE256" s="214"/>
      <c r="AF256" s="214"/>
      <c r="AG256" s="214" t="s">
        <v>240</v>
      </c>
      <c r="AH256" s="214"/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</row>
    <row r="257" spans="1:60" ht="22.5" outlineLevel="1">
      <c r="A257" s="231"/>
      <c r="B257" s="232"/>
      <c r="C257" s="254" t="s">
        <v>290</v>
      </c>
      <c r="D257" s="234"/>
      <c r="E257" s="235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  <c r="V257" s="233"/>
      <c r="W257" s="233"/>
      <c r="X257" s="233"/>
      <c r="Y257" s="214"/>
      <c r="Z257" s="214"/>
      <c r="AA257" s="214"/>
      <c r="AB257" s="214"/>
      <c r="AC257" s="214"/>
      <c r="AD257" s="214"/>
      <c r="AE257" s="214"/>
      <c r="AF257" s="214"/>
      <c r="AG257" s="214" t="s">
        <v>115</v>
      </c>
      <c r="AH257" s="214">
        <v>0</v>
      </c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</row>
    <row r="258" spans="1:60" outlineLevel="1">
      <c r="A258" s="231"/>
      <c r="B258" s="232"/>
      <c r="C258" s="254" t="s">
        <v>167</v>
      </c>
      <c r="D258" s="234"/>
      <c r="E258" s="235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  <c r="X258" s="233"/>
      <c r="Y258" s="214"/>
      <c r="Z258" s="214"/>
      <c r="AA258" s="214"/>
      <c r="AB258" s="214"/>
      <c r="AC258" s="214"/>
      <c r="AD258" s="214"/>
      <c r="AE258" s="214"/>
      <c r="AF258" s="214"/>
      <c r="AG258" s="214" t="s">
        <v>115</v>
      </c>
      <c r="AH258" s="214">
        <v>0</v>
      </c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</row>
    <row r="259" spans="1:60" outlineLevel="1">
      <c r="A259" s="231"/>
      <c r="B259" s="232"/>
      <c r="C259" s="254" t="s">
        <v>291</v>
      </c>
      <c r="D259" s="234"/>
      <c r="E259" s="235">
        <v>7.4896000000000003</v>
      </c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14"/>
      <c r="Z259" s="214"/>
      <c r="AA259" s="214"/>
      <c r="AB259" s="214"/>
      <c r="AC259" s="214"/>
      <c r="AD259" s="214"/>
      <c r="AE259" s="214"/>
      <c r="AF259" s="214"/>
      <c r="AG259" s="214" t="s">
        <v>115</v>
      </c>
      <c r="AH259" s="214">
        <v>0</v>
      </c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</row>
    <row r="260" spans="1:60" outlineLevel="1">
      <c r="A260" s="231"/>
      <c r="B260" s="232"/>
      <c r="C260" s="254" t="s">
        <v>169</v>
      </c>
      <c r="D260" s="234"/>
      <c r="E260" s="235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14"/>
      <c r="Z260" s="214"/>
      <c r="AA260" s="214"/>
      <c r="AB260" s="214"/>
      <c r="AC260" s="214"/>
      <c r="AD260" s="214"/>
      <c r="AE260" s="214"/>
      <c r="AF260" s="214"/>
      <c r="AG260" s="214" t="s">
        <v>115</v>
      </c>
      <c r="AH260" s="214">
        <v>0</v>
      </c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</row>
    <row r="261" spans="1:60" outlineLevel="1">
      <c r="A261" s="231"/>
      <c r="B261" s="232"/>
      <c r="C261" s="254" t="s">
        <v>292</v>
      </c>
      <c r="D261" s="234"/>
      <c r="E261" s="235">
        <v>12.2264</v>
      </c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  <c r="X261" s="233"/>
      <c r="Y261" s="214"/>
      <c r="Z261" s="214"/>
      <c r="AA261" s="214"/>
      <c r="AB261" s="214"/>
      <c r="AC261" s="214"/>
      <c r="AD261" s="214"/>
      <c r="AE261" s="214"/>
      <c r="AF261" s="214"/>
      <c r="AG261" s="214" t="s">
        <v>115</v>
      </c>
      <c r="AH261" s="214">
        <v>0</v>
      </c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</row>
    <row r="262" spans="1:60" outlineLevel="1">
      <c r="A262" s="243">
        <v>36</v>
      </c>
      <c r="B262" s="244" t="s">
        <v>293</v>
      </c>
      <c r="C262" s="253" t="s">
        <v>294</v>
      </c>
      <c r="D262" s="245" t="s">
        <v>120</v>
      </c>
      <c r="E262" s="246">
        <v>874.5</v>
      </c>
      <c r="F262" s="247">
        <f>H262+J262</f>
        <v>0</v>
      </c>
      <c r="G262" s="247">
        <f>ROUND(E262*F262,2)</f>
        <v>0</v>
      </c>
      <c r="H262" s="248"/>
      <c r="I262" s="247">
        <f>ROUND(E262*H262,2)</f>
        <v>0</v>
      </c>
      <c r="J262" s="248"/>
      <c r="K262" s="247">
        <f>ROUND(E262*J262,2)</f>
        <v>0</v>
      </c>
      <c r="L262" s="247">
        <v>21</v>
      </c>
      <c r="M262" s="247">
        <f>G262*(1+L262/100)</f>
        <v>0</v>
      </c>
      <c r="N262" s="247">
        <v>0.13627</v>
      </c>
      <c r="O262" s="247">
        <f>ROUND(E262*N262,2)</f>
        <v>119.17</v>
      </c>
      <c r="P262" s="247">
        <v>0</v>
      </c>
      <c r="Q262" s="247">
        <f>ROUND(E262*P262,2)</f>
        <v>0</v>
      </c>
      <c r="R262" s="247" t="s">
        <v>233</v>
      </c>
      <c r="S262" s="247" t="s">
        <v>111</v>
      </c>
      <c r="T262" s="249" t="s">
        <v>111</v>
      </c>
      <c r="U262" s="233">
        <v>0</v>
      </c>
      <c r="V262" s="233">
        <f>ROUND(E262*U262,2)</f>
        <v>0</v>
      </c>
      <c r="W262" s="233"/>
      <c r="X262" s="233" t="s">
        <v>234</v>
      </c>
      <c r="Y262" s="214"/>
      <c r="Z262" s="214"/>
      <c r="AA262" s="214"/>
      <c r="AB262" s="214"/>
      <c r="AC262" s="214"/>
      <c r="AD262" s="214"/>
      <c r="AE262" s="214"/>
      <c r="AF262" s="214"/>
      <c r="AG262" s="214" t="s">
        <v>240</v>
      </c>
      <c r="AH262" s="214"/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</row>
    <row r="263" spans="1:60" outlineLevel="1">
      <c r="A263" s="231"/>
      <c r="B263" s="232"/>
      <c r="C263" s="254" t="s">
        <v>167</v>
      </c>
      <c r="D263" s="234"/>
      <c r="E263" s="235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  <c r="X263" s="233"/>
      <c r="Y263" s="214"/>
      <c r="Z263" s="214"/>
      <c r="AA263" s="214"/>
      <c r="AB263" s="214"/>
      <c r="AC263" s="214"/>
      <c r="AD263" s="214"/>
      <c r="AE263" s="214"/>
      <c r="AF263" s="214"/>
      <c r="AG263" s="214" t="s">
        <v>115</v>
      </c>
      <c r="AH263" s="214">
        <v>0</v>
      </c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</row>
    <row r="264" spans="1:60" outlineLevel="1">
      <c r="A264" s="231"/>
      <c r="B264" s="232"/>
      <c r="C264" s="254" t="s">
        <v>295</v>
      </c>
      <c r="D264" s="234"/>
      <c r="E264" s="235">
        <v>332.2</v>
      </c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  <c r="X264" s="233"/>
      <c r="Y264" s="214"/>
      <c r="Z264" s="214"/>
      <c r="AA264" s="214"/>
      <c r="AB264" s="214"/>
      <c r="AC264" s="214"/>
      <c r="AD264" s="214"/>
      <c r="AE264" s="214"/>
      <c r="AF264" s="214"/>
      <c r="AG264" s="214" t="s">
        <v>115</v>
      </c>
      <c r="AH264" s="214">
        <v>0</v>
      </c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/>
      <c r="AU264" s="214"/>
      <c r="AV264" s="214"/>
      <c r="AW264" s="214"/>
      <c r="AX264" s="214"/>
      <c r="AY264" s="214"/>
      <c r="AZ264" s="214"/>
      <c r="BA264" s="214"/>
      <c r="BB264" s="214"/>
      <c r="BC264" s="214"/>
      <c r="BD264" s="214"/>
      <c r="BE264" s="214"/>
      <c r="BF264" s="214"/>
      <c r="BG264" s="214"/>
      <c r="BH264" s="214"/>
    </row>
    <row r="265" spans="1:60" outlineLevel="1">
      <c r="A265" s="231"/>
      <c r="B265" s="232"/>
      <c r="C265" s="254" t="s">
        <v>169</v>
      </c>
      <c r="D265" s="234"/>
      <c r="E265" s="235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  <c r="V265" s="233"/>
      <c r="W265" s="233"/>
      <c r="X265" s="233"/>
      <c r="Y265" s="214"/>
      <c r="Z265" s="214"/>
      <c r="AA265" s="214"/>
      <c r="AB265" s="214"/>
      <c r="AC265" s="214"/>
      <c r="AD265" s="214"/>
      <c r="AE265" s="214"/>
      <c r="AF265" s="214"/>
      <c r="AG265" s="214" t="s">
        <v>115</v>
      </c>
      <c r="AH265" s="214">
        <v>0</v>
      </c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</row>
    <row r="266" spans="1:60" outlineLevel="1">
      <c r="A266" s="231"/>
      <c r="B266" s="232"/>
      <c r="C266" s="254" t="s">
        <v>296</v>
      </c>
      <c r="D266" s="234"/>
      <c r="E266" s="235">
        <v>542.29999999999995</v>
      </c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14"/>
      <c r="Z266" s="214"/>
      <c r="AA266" s="214"/>
      <c r="AB266" s="214"/>
      <c r="AC266" s="214"/>
      <c r="AD266" s="214"/>
      <c r="AE266" s="214"/>
      <c r="AF266" s="214"/>
      <c r="AG266" s="214" t="s">
        <v>115</v>
      </c>
      <c r="AH266" s="214">
        <v>0</v>
      </c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4"/>
      <c r="BB266" s="214"/>
      <c r="BC266" s="214"/>
      <c r="BD266" s="214"/>
      <c r="BE266" s="214"/>
      <c r="BF266" s="214"/>
      <c r="BG266" s="214"/>
      <c r="BH266" s="214"/>
    </row>
    <row r="267" spans="1:60" outlineLevel="1">
      <c r="A267" s="243">
        <v>37</v>
      </c>
      <c r="B267" s="244" t="s">
        <v>297</v>
      </c>
      <c r="C267" s="253" t="s">
        <v>298</v>
      </c>
      <c r="D267" s="245" t="s">
        <v>120</v>
      </c>
      <c r="E267" s="246">
        <v>245.94900000000001</v>
      </c>
      <c r="F267" s="247">
        <f>H267+J267</f>
        <v>0</v>
      </c>
      <c r="G267" s="247">
        <f>ROUND(E267*F267,2)</f>
        <v>0</v>
      </c>
      <c r="H267" s="248"/>
      <c r="I267" s="247">
        <f>ROUND(E267*H267,2)</f>
        <v>0</v>
      </c>
      <c r="J267" s="248"/>
      <c r="K267" s="247">
        <f>ROUND(E267*J267,2)</f>
        <v>0</v>
      </c>
      <c r="L267" s="247">
        <v>21</v>
      </c>
      <c r="M267" s="247">
        <f>G267*(1+L267/100)</f>
        <v>0</v>
      </c>
      <c r="N267" s="247">
        <v>2.9999999999999997E-4</v>
      </c>
      <c r="O267" s="247">
        <f>ROUND(E267*N267,2)</f>
        <v>7.0000000000000007E-2</v>
      </c>
      <c r="P267" s="247">
        <v>0</v>
      </c>
      <c r="Q267" s="247">
        <f>ROUND(E267*P267,2)</f>
        <v>0</v>
      </c>
      <c r="R267" s="247" t="s">
        <v>233</v>
      </c>
      <c r="S267" s="247" t="s">
        <v>111</v>
      </c>
      <c r="T267" s="249" t="s">
        <v>111</v>
      </c>
      <c r="U267" s="233">
        <v>0</v>
      </c>
      <c r="V267" s="233">
        <f>ROUND(E267*U267,2)</f>
        <v>0</v>
      </c>
      <c r="W267" s="233"/>
      <c r="X267" s="233" t="s">
        <v>234</v>
      </c>
      <c r="Y267" s="214"/>
      <c r="Z267" s="214"/>
      <c r="AA267" s="214"/>
      <c r="AB267" s="214"/>
      <c r="AC267" s="214"/>
      <c r="AD267" s="214"/>
      <c r="AE267" s="214"/>
      <c r="AF267" s="214"/>
      <c r="AG267" s="214" t="s">
        <v>240</v>
      </c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</row>
    <row r="268" spans="1:60" outlineLevel="1">
      <c r="A268" s="231"/>
      <c r="B268" s="232"/>
      <c r="C268" s="254" t="s">
        <v>218</v>
      </c>
      <c r="D268" s="234"/>
      <c r="E268" s="235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  <c r="V268" s="233"/>
      <c r="W268" s="233"/>
      <c r="X268" s="233"/>
      <c r="Y268" s="214"/>
      <c r="Z268" s="214"/>
      <c r="AA268" s="214"/>
      <c r="AB268" s="214"/>
      <c r="AC268" s="214"/>
      <c r="AD268" s="214"/>
      <c r="AE268" s="214"/>
      <c r="AF268" s="214"/>
      <c r="AG268" s="214" t="s">
        <v>115</v>
      </c>
      <c r="AH268" s="214">
        <v>0</v>
      </c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14"/>
      <c r="BB268" s="214"/>
      <c r="BC268" s="214"/>
      <c r="BD268" s="214"/>
      <c r="BE268" s="214"/>
      <c r="BF268" s="214"/>
      <c r="BG268" s="214"/>
      <c r="BH268" s="214"/>
    </row>
    <row r="269" spans="1:60" outlineLevel="1">
      <c r="A269" s="231"/>
      <c r="B269" s="232"/>
      <c r="C269" s="254" t="s">
        <v>299</v>
      </c>
      <c r="D269" s="234"/>
      <c r="E269" s="235">
        <v>172.78800000000001</v>
      </c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14"/>
      <c r="Z269" s="214"/>
      <c r="AA269" s="214"/>
      <c r="AB269" s="214"/>
      <c r="AC269" s="214"/>
      <c r="AD269" s="214"/>
      <c r="AE269" s="214"/>
      <c r="AF269" s="214"/>
      <c r="AG269" s="214" t="s">
        <v>115</v>
      </c>
      <c r="AH269" s="214">
        <v>0</v>
      </c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</row>
    <row r="270" spans="1:60" outlineLevel="1">
      <c r="A270" s="231"/>
      <c r="B270" s="232"/>
      <c r="C270" s="254" t="s">
        <v>220</v>
      </c>
      <c r="D270" s="234"/>
      <c r="E270" s="235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14"/>
      <c r="Z270" s="214"/>
      <c r="AA270" s="214"/>
      <c r="AB270" s="214"/>
      <c r="AC270" s="214"/>
      <c r="AD270" s="214"/>
      <c r="AE270" s="214"/>
      <c r="AF270" s="214"/>
      <c r="AG270" s="214" t="s">
        <v>115</v>
      </c>
      <c r="AH270" s="214">
        <v>0</v>
      </c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</row>
    <row r="271" spans="1:60" outlineLevel="1">
      <c r="A271" s="231"/>
      <c r="B271" s="232"/>
      <c r="C271" s="254" t="s">
        <v>300</v>
      </c>
      <c r="D271" s="234"/>
      <c r="E271" s="235">
        <v>53.360999999999997</v>
      </c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14"/>
      <c r="Z271" s="214"/>
      <c r="AA271" s="214"/>
      <c r="AB271" s="214"/>
      <c r="AC271" s="214"/>
      <c r="AD271" s="214"/>
      <c r="AE271" s="214"/>
      <c r="AF271" s="214"/>
      <c r="AG271" s="214" t="s">
        <v>115</v>
      </c>
      <c r="AH271" s="214">
        <v>0</v>
      </c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</row>
    <row r="272" spans="1:60" outlineLevel="1">
      <c r="A272" s="231"/>
      <c r="B272" s="232"/>
      <c r="C272" s="254" t="s">
        <v>301</v>
      </c>
      <c r="D272" s="234"/>
      <c r="E272" s="235">
        <v>19.8</v>
      </c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14"/>
      <c r="Z272" s="214"/>
      <c r="AA272" s="214"/>
      <c r="AB272" s="214"/>
      <c r="AC272" s="214"/>
      <c r="AD272" s="214"/>
      <c r="AE272" s="214"/>
      <c r="AF272" s="214"/>
      <c r="AG272" s="214" t="s">
        <v>115</v>
      </c>
      <c r="AH272" s="214">
        <v>0</v>
      </c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</row>
    <row r="273" spans="1:60" outlineLevel="1">
      <c r="A273" s="243">
        <v>38</v>
      </c>
      <c r="B273" s="244" t="s">
        <v>302</v>
      </c>
      <c r="C273" s="253" t="s">
        <v>303</v>
      </c>
      <c r="D273" s="245" t="s">
        <v>120</v>
      </c>
      <c r="E273" s="246">
        <v>874.5</v>
      </c>
      <c r="F273" s="247">
        <f>H273+J273</f>
        <v>0</v>
      </c>
      <c r="G273" s="247">
        <f>ROUND(E273*F273,2)</f>
        <v>0</v>
      </c>
      <c r="H273" s="248"/>
      <c r="I273" s="247">
        <f>ROUND(E273*H273,2)</f>
        <v>0</v>
      </c>
      <c r="J273" s="248"/>
      <c r="K273" s="247">
        <f>ROUND(E273*J273,2)</f>
        <v>0</v>
      </c>
      <c r="L273" s="247">
        <v>21</v>
      </c>
      <c r="M273" s="247">
        <f>G273*(1+L273/100)</f>
        <v>0</v>
      </c>
      <c r="N273" s="247">
        <v>2.9999999999999997E-4</v>
      </c>
      <c r="O273" s="247">
        <f>ROUND(E273*N273,2)</f>
        <v>0.26</v>
      </c>
      <c r="P273" s="247">
        <v>0</v>
      </c>
      <c r="Q273" s="247">
        <f>ROUND(E273*P273,2)</f>
        <v>0</v>
      </c>
      <c r="R273" s="247" t="s">
        <v>233</v>
      </c>
      <c r="S273" s="247" t="s">
        <v>111</v>
      </c>
      <c r="T273" s="249" t="s">
        <v>111</v>
      </c>
      <c r="U273" s="233">
        <v>0</v>
      </c>
      <c r="V273" s="233">
        <f>ROUND(E273*U273,2)</f>
        <v>0</v>
      </c>
      <c r="W273" s="233"/>
      <c r="X273" s="233" t="s">
        <v>234</v>
      </c>
      <c r="Y273" s="214"/>
      <c r="Z273" s="214"/>
      <c r="AA273" s="214"/>
      <c r="AB273" s="214"/>
      <c r="AC273" s="214"/>
      <c r="AD273" s="214"/>
      <c r="AE273" s="214"/>
      <c r="AF273" s="214"/>
      <c r="AG273" s="214" t="s">
        <v>240</v>
      </c>
      <c r="AH273" s="214"/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4"/>
      <c r="BB273" s="214"/>
      <c r="BC273" s="214"/>
      <c r="BD273" s="214"/>
      <c r="BE273" s="214"/>
      <c r="BF273" s="214"/>
      <c r="BG273" s="214"/>
      <c r="BH273" s="214"/>
    </row>
    <row r="274" spans="1:60" outlineLevel="1">
      <c r="A274" s="231"/>
      <c r="B274" s="232"/>
      <c r="C274" s="254" t="s">
        <v>215</v>
      </c>
      <c r="D274" s="234"/>
      <c r="E274" s="235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14"/>
      <c r="Z274" s="214"/>
      <c r="AA274" s="214"/>
      <c r="AB274" s="214"/>
      <c r="AC274" s="214"/>
      <c r="AD274" s="214"/>
      <c r="AE274" s="214"/>
      <c r="AF274" s="214"/>
      <c r="AG274" s="214" t="s">
        <v>115</v>
      </c>
      <c r="AH274" s="214">
        <v>0</v>
      </c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4"/>
      <c r="BB274" s="214"/>
      <c r="BC274" s="214"/>
      <c r="BD274" s="214"/>
      <c r="BE274" s="214"/>
      <c r="BF274" s="214"/>
      <c r="BG274" s="214"/>
      <c r="BH274" s="214"/>
    </row>
    <row r="275" spans="1:60" outlineLevel="1">
      <c r="A275" s="231"/>
      <c r="B275" s="232"/>
      <c r="C275" s="254" t="s">
        <v>167</v>
      </c>
      <c r="D275" s="234"/>
      <c r="E275" s="235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  <c r="X275" s="233"/>
      <c r="Y275" s="214"/>
      <c r="Z275" s="214"/>
      <c r="AA275" s="214"/>
      <c r="AB275" s="214"/>
      <c r="AC275" s="214"/>
      <c r="AD275" s="214"/>
      <c r="AE275" s="214"/>
      <c r="AF275" s="214"/>
      <c r="AG275" s="214" t="s">
        <v>115</v>
      </c>
      <c r="AH275" s="214">
        <v>0</v>
      </c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</row>
    <row r="276" spans="1:60" outlineLevel="1">
      <c r="A276" s="231"/>
      <c r="B276" s="232"/>
      <c r="C276" s="254" t="s">
        <v>295</v>
      </c>
      <c r="D276" s="234"/>
      <c r="E276" s="235">
        <v>332.2</v>
      </c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14"/>
      <c r="Z276" s="214"/>
      <c r="AA276" s="214"/>
      <c r="AB276" s="214"/>
      <c r="AC276" s="214"/>
      <c r="AD276" s="214"/>
      <c r="AE276" s="214"/>
      <c r="AF276" s="214"/>
      <c r="AG276" s="214" t="s">
        <v>115</v>
      </c>
      <c r="AH276" s="214">
        <v>0</v>
      </c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14"/>
      <c r="BB276" s="214"/>
      <c r="BC276" s="214"/>
      <c r="BD276" s="214"/>
      <c r="BE276" s="214"/>
      <c r="BF276" s="214"/>
      <c r="BG276" s="214"/>
      <c r="BH276" s="214"/>
    </row>
    <row r="277" spans="1:60" outlineLevel="1">
      <c r="A277" s="231"/>
      <c r="B277" s="232"/>
      <c r="C277" s="254" t="s">
        <v>169</v>
      </c>
      <c r="D277" s="234"/>
      <c r="E277" s="235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14"/>
      <c r="Z277" s="214"/>
      <c r="AA277" s="214"/>
      <c r="AB277" s="214"/>
      <c r="AC277" s="214"/>
      <c r="AD277" s="214"/>
      <c r="AE277" s="214"/>
      <c r="AF277" s="214"/>
      <c r="AG277" s="214" t="s">
        <v>115</v>
      </c>
      <c r="AH277" s="214">
        <v>0</v>
      </c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4"/>
      <c r="BB277" s="214"/>
      <c r="BC277" s="214"/>
      <c r="BD277" s="214"/>
      <c r="BE277" s="214"/>
      <c r="BF277" s="214"/>
      <c r="BG277" s="214"/>
      <c r="BH277" s="214"/>
    </row>
    <row r="278" spans="1:60" outlineLevel="1">
      <c r="A278" s="231"/>
      <c r="B278" s="232"/>
      <c r="C278" s="254" t="s">
        <v>296</v>
      </c>
      <c r="D278" s="234"/>
      <c r="E278" s="235">
        <v>542.29999999999995</v>
      </c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14"/>
      <c r="Z278" s="214"/>
      <c r="AA278" s="214"/>
      <c r="AB278" s="214"/>
      <c r="AC278" s="214"/>
      <c r="AD278" s="214"/>
      <c r="AE278" s="214"/>
      <c r="AF278" s="214"/>
      <c r="AG278" s="214" t="s">
        <v>115</v>
      </c>
      <c r="AH278" s="214">
        <v>0</v>
      </c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4"/>
      <c r="BB278" s="214"/>
      <c r="BC278" s="214"/>
      <c r="BD278" s="214"/>
      <c r="BE278" s="214"/>
      <c r="BF278" s="214"/>
      <c r="BG278" s="214"/>
      <c r="BH278" s="214"/>
    </row>
    <row r="279" spans="1:60">
      <c r="A279" s="237" t="s">
        <v>106</v>
      </c>
      <c r="B279" s="238" t="s">
        <v>67</v>
      </c>
      <c r="C279" s="252" t="s">
        <v>68</v>
      </c>
      <c r="D279" s="239"/>
      <c r="E279" s="240"/>
      <c r="F279" s="241"/>
      <c r="G279" s="241">
        <f>SUMIF(AG280:AG348,"&lt;&gt;NOR",G280:G348)</f>
        <v>0</v>
      </c>
      <c r="H279" s="241"/>
      <c r="I279" s="241">
        <f>SUM(I280:I348)</f>
        <v>0</v>
      </c>
      <c r="J279" s="241"/>
      <c r="K279" s="241">
        <f>SUM(K280:K348)</f>
        <v>0</v>
      </c>
      <c r="L279" s="241"/>
      <c r="M279" s="241">
        <f>SUM(M280:M348)</f>
        <v>0</v>
      </c>
      <c r="N279" s="241"/>
      <c r="O279" s="241">
        <f>SUM(O280:O348)</f>
        <v>0.45</v>
      </c>
      <c r="P279" s="241"/>
      <c r="Q279" s="241">
        <f>SUM(Q280:Q348)</f>
        <v>0</v>
      </c>
      <c r="R279" s="241"/>
      <c r="S279" s="241"/>
      <c r="T279" s="242"/>
      <c r="U279" s="236"/>
      <c r="V279" s="236">
        <f>SUM(V280:V348)</f>
        <v>16.119999999999997</v>
      </c>
      <c r="W279" s="236"/>
      <c r="X279" s="236"/>
      <c r="AG279" t="s">
        <v>107</v>
      </c>
    </row>
    <row r="280" spans="1:60" outlineLevel="1">
      <c r="A280" s="243">
        <v>39</v>
      </c>
      <c r="B280" s="244" t="s">
        <v>304</v>
      </c>
      <c r="C280" s="253" t="s">
        <v>305</v>
      </c>
      <c r="D280" s="245" t="s">
        <v>120</v>
      </c>
      <c r="E280" s="246">
        <v>118.02719999999999</v>
      </c>
      <c r="F280" s="247">
        <f>H280+J280</f>
        <v>0</v>
      </c>
      <c r="G280" s="247">
        <f>ROUND(E280*F280,2)</f>
        <v>0</v>
      </c>
      <c r="H280" s="248"/>
      <c r="I280" s="247">
        <f>ROUND(E280*H280,2)</f>
        <v>0</v>
      </c>
      <c r="J280" s="248"/>
      <c r="K280" s="247">
        <f>ROUND(E280*J280,2)</f>
        <v>0</v>
      </c>
      <c r="L280" s="247">
        <v>21</v>
      </c>
      <c r="M280" s="247">
        <f>G280*(1+L280/100)</f>
        <v>0</v>
      </c>
      <c r="N280" s="247">
        <v>3.0000000000000001E-5</v>
      </c>
      <c r="O280" s="247">
        <f>ROUND(E280*N280,2)</f>
        <v>0</v>
      </c>
      <c r="P280" s="247">
        <v>0</v>
      </c>
      <c r="Q280" s="247">
        <f>ROUND(E280*P280,2)</f>
        <v>0</v>
      </c>
      <c r="R280" s="247"/>
      <c r="S280" s="247" t="s">
        <v>111</v>
      </c>
      <c r="T280" s="249" t="s">
        <v>111</v>
      </c>
      <c r="U280" s="233">
        <v>0.04</v>
      </c>
      <c r="V280" s="233">
        <f>ROUND(E280*U280,2)</f>
        <v>4.72</v>
      </c>
      <c r="W280" s="233"/>
      <c r="X280" s="233" t="s">
        <v>112</v>
      </c>
      <c r="Y280" s="214"/>
      <c r="Z280" s="214"/>
      <c r="AA280" s="214"/>
      <c r="AB280" s="214"/>
      <c r="AC280" s="214"/>
      <c r="AD280" s="214"/>
      <c r="AE280" s="214"/>
      <c r="AF280" s="214"/>
      <c r="AG280" s="214" t="s">
        <v>113</v>
      </c>
      <c r="AH280" s="214"/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14"/>
      <c r="BB280" s="214"/>
      <c r="BC280" s="214"/>
      <c r="BD280" s="214"/>
      <c r="BE280" s="214"/>
      <c r="BF280" s="214"/>
      <c r="BG280" s="214"/>
      <c r="BH280" s="214"/>
    </row>
    <row r="281" spans="1:60" outlineLevel="1">
      <c r="A281" s="231"/>
      <c r="B281" s="232"/>
      <c r="C281" s="254" t="s">
        <v>306</v>
      </c>
      <c r="D281" s="234"/>
      <c r="E281" s="235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3"/>
      <c r="Y281" s="214"/>
      <c r="Z281" s="214"/>
      <c r="AA281" s="214"/>
      <c r="AB281" s="214"/>
      <c r="AC281" s="214"/>
      <c r="AD281" s="214"/>
      <c r="AE281" s="214"/>
      <c r="AF281" s="214"/>
      <c r="AG281" s="214" t="s">
        <v>115</v>
      </c>
      <c r="AH281" s="214">
        <v>0</v>
      </c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14"/>
      <c r="BC281" s="214"/>
      <c r="BD281" s="214"/>
      <c r="BE281" s="214"/>
      <c r="BF281" s="214"/>
      <c r="BG281" s="214"/>
      <c r="BH281" s="214"/>
    </row>
    <row r="282" spans="1:60" outlineLevel="1">
      <c r="A282" s="231"/>
      <c r="B282" s="232"/>
      <c r="C282" s="254" t="s">
        <v>167</v>
      </c>
      <c r="D282" s="234"/>
      <c r="E282" s="235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  <c r="X282" s="233"/>
      <c r="Y282" s="214"/>
      <c r="Z282" s="214"/>
      <c r="AA282" s="214"/>
      <c r="AB282" s="214"/>
      <c r="AC282" s="214"/>
      <c r="AD282" s="214"/>
      <c r="AE282" s="214"/>
      <c r="AF282" s="214"/>
      <c r="AG282" s="214" t="s">
        <v>115</v>
      </c>
      <c r="AH282" s="214">
        <v>0</v>
      </c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</row>
    <row r="283" spans="1:60" outlineLevel="1">
      <c r="A283" s="231"/>
      <c r="B283" s="232"/>
      <c r="C283" s="254" t="s">
        <v>307</v>
      </c>
      <c r="D283" s="234"/>
      <c r="E283" s="235">
        <v>26.376000000000001</v>
      </c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14"/>
      <c r="Z283" s="214"/>
      <c r="AA283" s="214"/>
      <c r="AB283" s="214"/>
      <c r="AC283" s="214"/>
      <c r="AD283" s="214"/>
      <c r="AE283" s="214"/>
      <c r="AF283" s="214"/>
      <c r="AG283" s="214" t="s">
        <v>115</v>
      </c>
      <c r="AH283" s="214">
        <v>0</v>
      </c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</row>
    <row r="284" spans="1:60" outlineLevel="1">
      <c r="A284" s="231"/>
      <c r="B284" s="232"/>
      <c r="C284" s="254" t="s">
        <v>169</v>
      </c>
      <c r="D284" s="234"/>
      <c r="E284" s="235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14"/>
      <c r="Z284" s="214"/>
      <c r="AA284" s="214"/>
      <c r="AB284" s="214"/>
      <c r="AC284" s="214"/>
      <c r="AD284" s="214"/>
      <c r="AE284" s="214"/>
      <c r="AF284" s="214"/>
      <c r="AG284" s="214" t="s">
        <v>115</v>
      </c>
      <c r="AH284" s="214">
        <v>0</v>
      </c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</row>
    <row r="285" spans="1:60" outlineLevel="1">
      <c r="A285" s="231"/>
      <c r="B285" s="232"/>
      <c r="C285" s="254" t="s">
        <v>308</v>
      </c>
      <c r="D285" s="234"/>
      <c r="E285" s="235">
        <v>31.651199999999999</v>
      </c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14"/>
      <c r="Z285" s="214"/>
      <c r="AA285" s="214"/>
      <c r="AB285" s="214"/>
      <c r="AC285" s="214"/>
      <c r="AD285" s="214"/>
      <c r="AE285" s="214"/>
      <c r="AF285" s="214"/>
      <c r="AG285" s="214" t="s">
        <v>115</v>
      </c>
      <c r="AH285" s="214">
        <v>0</v>
      </c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4"/>
      <c r="BB285" s="214"/>
      <c r="BC285" s="214"/>
      <c r="BD285" s="214"/>
      <c r="BE285" s="214"/>
      <c r="BF285" s="214"/>
      <c r="BG285" s="214"/>
      <c r="BH285" s="214"/>
    </row>
    <row r="286" spans="1:60" ht="22.5" outlineLevel="1">
      <c r="A286" s="231"/>
      <c r="B286" s="232"/>
      <c r="C286" s="254" t="s">
        <v>309</v>
      </c>
      <c r="D286" s="234"/>
      <c r="E286" s="235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  <c r="V286" s="233"/>
      <c r="W286" s="233"/>
      <c r="X286" s="233"/>
      <c r="Y286" s="214"/>
      <c r="Z286" s="214"/>
      <c r="AA286" s="214"/>
      <c r="AB286" s="214"/>
      <c r="AC286" s="214"/>
      <c r="AD286" s="214"/>
      <c r="AE286" s="214"/>
      <c r="AF286" s="214"/>
      <c r="AG286" s="214" t="s">
        <v>115</v>
      </c>
      <c r="AH286" s="214">
        <v>0</v>
      </c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</row>
    <row r="287" spans="1:60" outlineLevel="1">
      <c r="A287" s="231"/>
      <c r="B287" s="232"/>
      <c r="C287" s="254" t="s">
        <v>167</v>
      </c>
      <c r="D287" s="234"/>
      <c r="E287" s="235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  <c r="X287" s="233"/>
      <c r="Y287" s="214"/>
      <c r="Z287" s="214"/>
      <c r="AA287" s="214"/>
      <c r="AB287" s="214"/>
      <c r="AC287" s="214"/>
      <c r="AD287" s="214"/>
      <c r="AE287" s="214"/>
      <c r="AF287" s="214"/>
      <c r="AG287" s="214" t="s">
        <v>115</v>
      </c>
      <c r="AH287" s="214">
        <v>0</v>
      </c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4"/>
      <c r="BE287" s="214"/>
      <c r="BF287" s="214"/>
      <c r="BG287" s="214"/>
      <c r="BH287" s="214"/>
    </row>
    <row r="288" spans="1:60" outlineLevel="1">
      <c r="A288" s="231"/>
      <c r="B288" s="232"/>
      <c r="C288" s="254" t="s">
        <v>310</v>
      </c>
      <c r="D288" s="234"/>
      <c r="E288" s="235">
        <v>24</v>
      </c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  <c r="X288" s="233"/>
      <c r="Y288" s="214"/>
      <c r="Z288" s="214"/>
      <c r="AA288" s="214"/>
      <c r="AB288" s="214"/>
      <c r="AC288" s="214"/>
      <c r="AD288" s="214"/>
      <c r="AE288" s="214"/>
      <c r="AF288" s="214"/>
      <c r="AG288" s="214" t="s">
        <v>115</v>
      </c>
      <c r="AH288" s="214">
        <v>0</v>
      </c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4"/>
      <c r="BB288" s="214"/>
      <c r="BC288" s="214"/>
      <c r="BD288" s="214"/>
      <c r="BE288" s="214"/>
      <c r="BF288" s="214"/>
      <c r="BG288" s="214"/>
      <c r="BH288" s="214"/>
    </row>
    <row r="289" spans="1:60" outlineLevel="1">
      <c r="A289" s="231"/>
      <c r="B289" s="232"/>
      <c r="C289" s="254" t="s">
        <v>169</v>
      </c>
      <c r="D289" s="234"/>
      <c r="E289" s="235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14"/>
      <c r="Z289" s="214"/>
      <c r="AA289" s="214"/>
      <c r="AB289" s="214"/>
      <c r="AC289" s="214"/>
      <c r="AD289" s="214"/>
      <c r="AE289" s="214"/>
      <c r="AF289" s="214"/>
      <c r="AG289" s="214" t="s">
        <v>115</v>
      </c>
      <c r="AH289" s="214">
        <v>0</v>
      </c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14"/>
      <c r="BB289" s="214"/>
      <c r="BC289" s="214"/>
      <c r="BD289" s="214"/>
      <c r="BE289" s="214"/>
      <c r="BF289" s="214"/>
      <c r="BG289" s="214"/>
      <c r="BH289" s="214"/>
    </row>
    <row r="290" spans="1:60" outlineLevel="1">
      <c r="A290" s="231"/>
      <c r="B290" s="232"/>
      <c r="C290" s="254" t="s">
        <v>311</v>
      </c>
      <c r="D290" s="234"/>
      <c r="E290" s="235">
        <v>36</v>
      </c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  <c r="V290" s="233"/>
      <c r="W290" s="233"/>
      <c r="X290" s="233"/>
      <c r="Y290" s="214"/>
      <c r="Z290" s="214"/>
      <c r="AA290" s="214"/>
      <c r="AB290" s="214"/>
      <c r="AC290" s="214"/>
      <c r="AD290" s="214"/>
      <c r="AE290" s="214"/>
      <c r="AF290" s="214"/>
      <c r="AG290" s="214" t="s">
        <v>115</v>
      </c>
      <c r="AH290" s="214">
        <v>0</v>
      </c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14"/>
      <c r="BB290" s="214"/>
      <c r="BC290" s="214"/>
      <c r="BD290" s="214"/>
      <c r="BE290" s="214"/>
      <c r="BF290" s="214"/>
      <c r="BG290" s="214"/>
      <c r="BH290" s="214"/>
    </row>
    <row r="291" spans="1:60" outlineLevel="1">
      <c r="A291" s="243">
        <v>40</v>
      </c>
      <c r="B291" s="244" t="s">
        <v>312</v>
      </c>
      <c r="C291" s="253" t="s">
        <v>313</v>
      </c>
      <c r="D291" s="245" t="s">
        <v>207</v>
      </c>
      <c r="E291" s="246">
        <v>110</v>
      </c>
      <c r="F291" s="247">
        <f>H291+J291</f>
        <v>0</v>
      </c>
      <c r="G291" s="247">
        <f>ROUND(E291*F291,2)</f>
        <v>0</v>
      </c>
      <c r="H291" s="248"/>
      <c r="I291" s="247">
        <f>ROUND(E291*H291,2)</f>
        <v>0</v>
      </c>
      <c r="J291" s="248"/>
      <c r="K291" s="247">
        <f>ROUND(E291*J291,2)</f>
        <v>0</v>
      </c>
      <c r="L291" s="247">
        <v>21</v>
      </c>
      <c r="M291" s="247">
        <f>G291*(1+L291/100)</f>
        <v>0</v>
      </c>
      <c r="N291" s="247">
        <v>0</v>
      </c>
      <c r="O291" s="247">
        <f>ROUND(E291*N291,2)</f>
        <v>0</v>
      </c>
      <c r="P291" s="247">
        <v>0</v>
      </c>
      <c r="Q291" s="247">
        <f>ROUND(E291*P291,2)</f>
        <v>0</v>
      </c>
      <c r="R291" s="247"/>
      <c r="S291" s="247" t="s">
        <v>111</v>
      </c>
      <c r="T291" s="249" t="s">
        <v>111</v>
      </c>
      <c r="U291" s="233">
        <v>0.05</v>
      </c>
      <c r="V291" s="233">
        <f>ROUND(E291*U291,2)</f>
        <v>5.5</v>
      </c>
      <c r="W291" s="233"/>
      <c r="X291" s="233" t="s">
        <v>112</v>
      </c>
      <c r="Y291" s="214"/>
      <c r="Z291" s="214"/>
      <c r="AA291" s="214"/>
      <c r="AB291" s="214"/>
      <c r="AC291" s="214"/>
      <c r="AD291" s="214"/>
      <c r="AE291" s="214"/>
      <c r="AF291" s="214"/>
      <c r="AG291" s="214" t="s">
        <v>113</v>
      </c>
      <c r="AH291" s="214"/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</row>
    <row r="292" spans="1:60" outlineLevel="1">
      <c r="A292" s="231"/>
      <c r="B292" s="232"/>
      <c r="C292" s="254" t="s">
        <v>167</v>
      </c>
      <c r="D292" s="234"/>
      <c r="E292" s="235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  <c r="V292" s="233"/>
      <c r="W292" s="233"/>
      <c r="X292" s="233"/>
      <c r="Y292" s="214"/>
      <c r="Z292" s="214"/>
      <c r="AA292" s="214"/>
      <c r="AB292" s="214"/>
      <c r="AC292" s="214"/>
      <c r="AD292" s="214"/>
      <c r="AE292" s="214"/>
      <c r="AF292" s="214"/>
      <c r="AG292" s="214" t="s">
        <v>115</v>
      </c>
      <c r="AH292" s="214">
        <v>0</v>
      </c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</row>
    <row r="293" spans="1:60" outlineLevel="1">
      <c r="A293" s="231"/>
      <c r="B293" s="232"/>
      <c r="C293" s="254" t="s">
        <v>314</v>
      </c>
      <c r="D293" s="234"/>
      <c r="E293" s="235">
        <v>50</v>
      </c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  <c r="V293" s="233"/>
      <c r="W293" s="233"/>
      <c r="X293" s="233"/>
      <c r="Y293" s="214"/>
      <c r="Z293" s="214"/>
      <c r="AA293" s="214"/>
      <c r="AB293" s="214"/>
      <c r="AC293" s="214"/>
      <c r="AD293" s="214"/>
      <c r="AE293" s="214"/>
      <c r="AF293" s="214"/>
      <c r="AG293" s="214" t="s">
        <v>115</v>
      </c>
      <c r="AH293" s="214">
        <v>0</v>
      </c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214"/>
      <c r="AZ293" s="214"/>
      <c r="BA293" s="214"/>
      <c r="BB293" s="214"/>
      <c r="BC293" s="214"/>
      <c r="BD293" s="214"/>
      <c r="BE293" s="214"/>
      <c r="BF293" s="214"/>
      <c r="BG293" s="214"/>
      <c r="BH293" s="214"/>
    </row>
    <row r="294" spans="1:60" outlineLevel="1">
      <c r="A294" s="231"/>
      <c r="B294" s="232"/>
      <c r="C294" s="254" t="s">
        <v>169</v>
      </c>
      <c r="D294" s="234"/>
      <c r="E294" s="235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14"/>
      <c r="Z294" s="214"/>
      <c r="AA294" s="214"/>
      <c r="AB294" s="214"/>
      <c r="AC294" s="214"/>
      <c r="AD294" s="214"/>
      <c r="AE294" s="214"/>
      <c r="AF294" s="214"/>
      <c r="AG294" s="214" t="s">
        <v>115</v>
      </c>
      <c r="AH294" s="214">
        <v>0</v>
      </c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14"/>
      <c r="BB294" s="214"/>
      <c r="BC294" s="214"/>
      <c r="BD294" s="214"/>
      <c r="BE294" s="214"/>
      <c r="BF294" s="214"/>
      <c r="BG294" s="214"/>
      <c r="BH294" s="214"/>
    </row>
    <row r="295" spans="1:60" outlineLevel="1">
      <c r="A295" s="231"/>
      <c r="B295" s="232"/>
      <c r="C295" s="254" t="s">
        <v>315</v>
      </c>
      <c r="D295" s="234"/>
      <c r="E295" s="235">
        <v>60</v>
      </c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14"/>
      <c r="Z295" s="214"/>
      <c r="AA295" s="214"/>
      <c r="AB295" s="214"/>
      <c r="AC295" s="214"/>
      <c r="AD295" s="214"/>
      <c r="AE295" s="214"/>
      <c r="AF295" s="214"/>
      <c r="AG295" s="214" t="s">
        <v>115</v>
      </c>
      <c r="AH295" s="214">
        <v>0</v>
      </c>
      <c r="AI295" s="214"/>
      <c r="AJ295" s="214"/>
      <c r="AK295" s="214"/>
      <c r="AL295" s="214"/>
      <c r="AM295" s="214"/>
      <c r="AN295" s="214"/>
      <c r="AO295" s="214"/>
      <c r="AP295" s="214"/>
      <c r="AQ295" s="214"/>
      <c r="AR295" s="214"/>
      <c r="AS295" s="214"/>
      <c r="AT295" s="214"/>
      <c r="AU295" s="214"/>
      <c r="AV295" s="214"/>
      <c r="AW295" s="214"/>
      <c r="AX295" s="214"/>
      <c r="AY295" s="214"/>
      <c r="AZ295" s="214"/>
      <c r="BA295" s="214"/>
      <c r="BB295" s="214"/>
      <c r="BC295" s="214"/>
      <c r="BD295" s="214"/>
      <c r="BE295" s="214"/>
      <c r="BF295" s="214"/>
      <c r="BG295" s="214"/>
      <c r="BH295" s="214"/>
    </row>
    <row r="296" spans="1:60" ht="22.5" outlineLevel="1">
      <c r="A296" s="243">
        <v>41</v>
      </c>
      <c r="B296" s="244" t="s">
        <v>316</v>
      </c>
      <c r="C296" s="253" t="s">
        <v>317</v>
      </c>
      <c r="D296" s="245" t="s">
        <v>110</v>
      </c>
      <c r="E296" s="246">
        <v>4</v>
      </c>
      <c r="F296" s="247">
        <f>H296+J296</f>
        <v>0</v>
      </c>
      <c r="G296" s="247">
        <f>ROUND(E296*F296,2)</f>
        <v>0</v>
      </c>
      <c r="H296" s="248"/>
      <c r="I296" s="247">
        <f>ROUND(E296*H296,2)</f>
        <v>0</v>
      </c>
      <c r="J296" s="248"/>
      <c r="K296" s="247">
        <f>ROUND(E296*J296,2)</f>
        <v>0</v>
      </c>
      <c r="L296" s="247">
        <v>21</v>
      </c>
      <c r="M296" s="247">
        <f>G296*(1+L296/100)</f>
        <v>0</v>
      </c>
      <c r="N296" s="247">
        <v>0</v>
      </c>
      <c r="O296" s="247">
        <f>ROUND(E296*N296,2)</f>
        <v>0</v>
      </c>
      <c r="P296" s="247">
        <v>0</v>
      </c>
      <c r="Q296" s="247">
        <f>ROUND(E296*P296,2)</f>
        <v>0</v>
      </c>
      <c r="R296" s="247"/>
      <c r="S296" s="247" t="s">
        <v>111</v>
      </c>
      <c r="T296" s="249" t="s">
        <v>111</v>
      </c>
      <c r="U296" s="233">
        <v>0.65</v>
      </c>
      <c r="V296" s="233">
        <f>ROUND(E296*U296,2)</f>
        <v>2.6</v>
      </c>
      <c r="W296" s="233"/>
      <c r="X296" s="233" t="s">
        <v>112</v>
      </c>
      <c r="Y296" s="214"/>
      <c r="Z296" s="214"/>
      <c r="AA296" s="214"/>
      <c r="AB296" s="214"/>
      <c r="AC296" s="214"/>
      <c r="AD296" s="214"/>
      <c r="AE296" s="214"/>
      <c r="AF296" s="214"/>
      <c r="AG296" s="214" t="s">
        <v>113</v>
      </c>
      <c r="AH296" s="214"/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/>
      <c r="AU296" s="214"/>
      <c r="AV296" s="214"/>
      <c r="AW296" s="214"/>
      <c r="AX296" s="214"/>
      <c r="AY296" s="214"/>
      <c r="AZ296" s="214"/>
      <c r="BA296" s="214"/>
      <c r="BB296" s="214"/>
      <c r="BC296" s="214"/>
      <c r="BD296" s="214"/>
      <c r="BE296" s="214"/>
      <c r="BF296" s="214"/>
      <c r="BG296" s="214"/>
      <c r="BH296" s="214"/>
    </row>
    <row r="297" spans="1:60" outlineLevel="1">
      <c r="A297" s="231"/>
      <c r="B297" s="232"/>
      <c r="C297" s="254" t="s">
        <v>167</v>
      </c>
      <c r="D297" s="234"/>
      <c r="E297" s="235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  <c r="X297" s="233"/>
      <c r="Y297" s="214"/>
      <c r="Z297" s="214"/>
      <c r="AA297" s="214"/>
      <c r="AB297" s="214"/>
      <c r="AC297" s="214"/>
      <c r="AD297" s="214"/>
      <c r="AE297" s="214"/>
      <c r="AF297" s="214"/>
      <c r="AG297" s="214" t="s">
        <v>115</v>
      </c>
      <c r="AH297" s="214">
        <v>0</v>
      </c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</row>
    <row r="298" spans="1:60" outlineLevel="1">
      <c r="A298" s="231"/>
      <c r="B298" s="232"/>
      <c r="C298" s="254" t="s">
        <v>63</v>
      </c>
      <c r="D298" s="234"/>
      <c r="E298" s="235">
        <v>2</v>
      </c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  <c r="X298" s="233"/>
      <c r="Y298" s="214"/>
      <c r="Z298" s="214"/>
      <c r="AA298" s="214"/>
      <c r="AB298" s="214"/>
      <c r="AC298" s="214"/>
      <c r="AD298" s="214"/>
      <c r="AE298" s="214"/>
      <c r="AF298" s="214"/>
      <c r="AG298" s="214" t="s">
        <v>115</v>
      </c>
      <c r="AH298" s="214">
        <v>0</v>
      </c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  <c r="AV298" s="214"/>
      <c r="AW298" s="214"/>
      <c r="AX298" s="214"/>
      <c r="AY298" s="214"/>
      <c r="AZ298" s="214"/>
      <c r="BA298" s="214"/>
      <c r="BB298" s="214"/>
      <c r="BC298" s="214"/>
      <c r="BD298" s="214"/>
      <c r="BE298" s="214"/>
      <c r="BF298" s="214"/>
      <c r="BG298" s="214"/>
      <c r="BH298" s="214"/>
    </row>
    <row r="299" spans="1:60" outlineLevel="1">
      <c r="A299" s="231"/>
      <c r="B299" s="232"/>
      <c r="C299" s="254" t="s">
        <v>169</v>
      </c>
      <c r="D299" s="234"/>
      <c r="E299" s="235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  <c r="V299" s="233"/>
      <c r="W299" s="233"/>
      <c r="X299" s="233"/>
      <c r="Y299" s="214"/>
      <c r="Z299" s="214"/>
      <c r="AA299" s="214"/>
      <c r="AB299" s="214"/>
      <c r="AC299" s="214"/>
      <c r="AD299" s="214"/>
      <c r="AE299" s="214"/>
      <c r="AF299" s="214"/>
      <c r="AG299" s="214" t="s">
        <v>115</v>
      </c>
      <c r="AH299" s="214">
        <v>0</v>
      </c>
      <c r="AI299" s="214"/>
      <c r="AJ299" s="214"/>
      <c r="AK299" s="214"/>
      <c r="AL299" s="214"/>
      <c r="AM299" s="214"/>
      <c r="AN299" s="214"/>
      <c r="AO299" s="214"/>
      <c r="AP299" s="214"/>
      <c r="AQ299" s="214"/>
      <c r="AR299" s="214"/>
      <c r="AS299" s="214"/>
      <c r="AT299" s="214"/>
      <c r="AU299" s="214"/>
      <c r="AV299" s="214"/>
      <c r="AW299" s="214"/>
      <c r="AX299" s="214"/>
      <c r="AY299" s="214"/>
      <c r="AZ299" s="214"/>
      <c r="BA299" s="214"/>
      <c r="BB299" s="214"/>
      <c r="BC299" s="214"/>
      <c r="BD299" s="214"/>
      <c r="BE299" s="214"/>
      <c r="BF299" s="214"/>
      <c r="BG299" s="214"/>
      <c r="BH299" s="214"/>
    </row>
    <row r="300" spans="1:60" outlineLevel="1">
      <c r="A300" s="231"/>
      <c r="B300" s="232"/>
      <c r="C300" s="254" t="s">
        <v>63</v>
      </c>
      <c r="D300" s="234"/>
      <c r="E300" s="235">
        <v>2</v>
      </c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  <c r="X300" s="233"/>
      <c r="Y300" s="214"/>
      <c r="Z300" s="214"/>
      <c r="AA300" s="214"/>
      <c r="AB300" s="214"/>
      <c r="AC300" s="214"/>
      <c r="AD300" s="214"/>
      <c r="AE300" s="214"/>
      <c r="AF300" s="214"/>
      <c r="AG300" s="214" t="s">
        <v>115</v>
      </c>
      <c r="AH300" s="214">
        <v>0</v>
      </c>
      <c r="AI300" s="214"/>
      <c r="AJ300" s="214"/>
      <c r="AK300" s="214"/>
      <c r="AL300" s="214"/>
      <c r="AM300" s="214"/>
      <c r="AN300" s="214"/>
      <c r="AO300" s="214"/>
      <c r="AP300" s="214"/>
      <c r="AQ300" s="214"/>
      <c r="AR300" s="214"/>
      <c r="AS300" s="214"/>
      <c r="AT300" s="214"/>
      <c r="AU300" s="214"/>
      <c r="AV300" s="214"/>
      <c r="AW300" s="214"/>
      <c r="AX300" s="214"/>
      <c r="AY300" s="214"/>
      <c r="AZ300" s="214"/>
      <c r="BA300" s="214"/>
      <c r="BB300" s="214"/>
      <c r="BC300" s="214"/>
      <c r="BD300" s="214"/>
      <c r="BE300" s="214"/>
      <c r="BF300" s="214"/>
      <c r="BG300" s="214"/>
      <c r="BH300" s="214"/>
    </row>
    <row r="301" spans="1:60" outlineLevel="1">
      <c r="A301" s="243">
        <v>42</v>
      </c>
      <c r="B301" s="244" t="s">
        <v>318</v>
      </c>
      <c r="C301" s="253" t="s">
        <v>319</v>
      </c>
      <c r="D301" s="245" t="s">
        <v>207</v>
      </c>
      <c r="E301" s="246">
        <v>110</v>
      </c>
      <c r="F301" s="247">
        <f>H301+J301</f>
        <v>0</v>
      </c>
      <c r="G301" s="247">
        <f>ROUND(E301*F301,2)</f>
        <v>0</v>
      </c>
      <c r="H301" s="248"/>
      <c r="I301" s="247">
        <f>ROUND(E301*H301,2)</f>
        <v>0</v>
      </c>
      <c r="J301" s="248"/>
      <c r="K301" s="247">
        <f>ROUND(E301*J301,2)</f>
        <v>0</v>
      </c>
      <c r="L301" s="247">
        <v>21</v>
      </c>
      <c r="M301" s="247">
        <f>G301*(1+L301/100)</f>
        <v>0</v>
      </c>
      <c r="N301" s="247">
        <v>0</v>
      </c>
      <c r="O301" s="247">
        <f>ROUND(E301*N301,2)</f>
        <v>0</v>
      </c>
      <c r="P301" s="247">
        <v>0</v>
      </c>
      <c r="Q301" s="247">
        <f>ROUND(E301*P301,2)</f>
        <v>0</v>
      </c>
      <c r="R301" s="247"/>
      <c r="S301" s="247" t="s">
        <v>111</v>
      </c>
      <c r="T301" s="249" t="s">
        <v>111</v>
      </c>
      <c r="U301" s="233">
        <v>0.03</v>
      </c>
      <c r="V301" s="233">
        <f>ROUND(E301*U301,2)</f>
        <v>3.3</v>
      </c>
      <c r="W301" s="233"/>
      <c r="X301" s="233" t="s">
        <v>112</v>
      </c>
      <c r="Y301" s="214"/>
      <c r="Z301" s="214"/>
      <c r="AA301" s="214"/>
      <c r="AB301" s="214"/>
      <c r="AC301" s="214"/>
      <c r="AD301" s="214"/>
      <c r="AE301" s="214"/>
      <c r="AF301" s="214"/>
      <c r="AG301" s="214" t="s">
        <v>113</v>
      </c>
      <c r="AH301" s="214"/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14"/>
      <c r="BB301" s="214"/>
      <c r="BC301" s="214"/>
      <c r="BD301" s="214"/>
      <c r="BE301" s="214"/>
      <c r="BF301" s="214"/>
      <c r="BG301" s="214"/>
      <c r="BH301" s="214"/>
    </row>
    <row r="302" spans="1:60" outlineLevel="1">
      <c r="A302" s="231"/>
      <c r="B302" s="232"/>
      <c r="C302" s="254" t="s">
        <v>167</v>
      </c>
      <c r="D302" s="234"/>
      <c r="E302" s="235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  <c r="X302" s="233"/>
      <c r="Y302" s="214"/>
      <c r="Z302" s="214"/>
      <c r="AA302" s="214"/>
      <c r="AB302" s="214"/>
      <c r="AC302" s="214"/>
      <c r="AD302" s="214"/>
      <c r="AE302" s="214"/>
      <c r="AF302" s="214"/>
      <c r="AG302" s="214" t="s">
        <v>115</v>
      </c>
      <c r="AH302" s="214">
        <v>0</v>
      </c>
      <c r="AI302" s="214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14"/>
      <c r="BB302" s="214"/>
      <c r="BC302" s="214"/>
      <c r="BD302" s="214"/>
      <c r="BE302" s="214"/>
      <c r="BF302" s="214"/>
      <c r="BG302" s="214"/>
      <c r="BH302" s="214"/>
    </row>
    <row r="303" spans="1:60" outlineLevel="1">
      <c r="A303" s="231"/>
      <c r="B303" s="232"/>
      <c r="C303" s="254" t="s">
        <v>314</v>
      </c>
      <c r="D303" s="234"/>
      <c r="E303" s="235">
        <v>50</v>
      </c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  <c r="V303" s="233"/>
      <c r="W303" s="233"/>
      <c r="X303" s="233"/>
      <c r="Y303" s="214"/>
      <c r="Z303" s="214"/>
      <c r="AA303" s="214"/>
      <c r="AB303" s="214"/>
      <c r="AC303" s="214"/>
      <c r="AD303" s="214"/>
      <c r="AE303" s="214"/>
      <c r="AF303" s="214"/>
      <c r="AG303" s="214" t="s">
        <v>115</v>
      </c>
      <c r="AH303" s="214">
        <v>0</v>
      </c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14"/>
      <c r="BB303" s="214"/>
      <c r="BC303" s="214"/>
      <c r="BD303" s="214"/>
      <c r="BE303" s="214"/>
      <c r="BF303" s="214"/>
      <c r="BG303" s="214"/>
      <c r="BH303" s="214"/>
    </row>
    <row r="304" spans="1:60" outlineLevel="1">
      <c r="A304" s="231"/>
      <c r="B304" s="232"/>
      <c r="C304" s="254" t="s">
        <v>169</v>
      </c>
      <c r="D304" s="234"/>
      <c r="E304" s="235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  <c r="X304" s="233"/>
      <c r="Y304" s="214"/>
      <c r="Z304" s="214"/>
      <c r="AA304" s="214"/>
      <c r="AB304" s="214"/>
      <c r="AC304" s="214"/>
      <c r="AD304" s="214"/>
      <c r="AE304" s="214"/>
      <c r="AF304" s="214"/>
      <c r="AG304" s="214" t="s">
        <v>115</v>
      </c>
      <c r="AH304" s="214">
        <v>0</v>
      </c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214"/>
      <c r="BD304" s="214"/>
      <c r="BE304" s="214"/>
      <c r="BF304" s="214"/>
      <c r="BG304" s="214"/>
      <c r="BH304" s="214"/>
    </row>
    <row r="305" spans="1:60" outlineLevel="1">
      <c r="A305" s="231"/>
      <c r="B305" s="232"/>
      <c r="C305" s="254" t="s">
        <v>315</v>
      </c>
      <c r="D305" s="234"/>
      <c r="E305" s="235">
        <v>60</v>
      </c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  <c r="V305" s="233"/>
      <c r="W305" s="233"/>
      <c r="X305" s="233"/>
      <c r="Y305" s="214"/>
      <c r="Z305" s="214"/>
      <c r="AA305" s="214"/>
      <c r="AB305" s="214"/>
      <c r="AC305" s="214"/>
      <c r="AD305" s="214"/>
      <c r="AE305" s="214"/>
      <c r="AF305" s="214"/>
      <c r="AG305" s="214" t="s">
        <v>115</v>
      </c>
      <c r="AH305" s="214">
        <v>0</v>
      </c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4"/>
      <c r="BB305" s="214"/>
      <c r="BC305" s="214"/>
      <c r="BD305" s="214"/>
      <c r="BE305" s="214"/>
      <c r="BF305" s="214"/>
      <c r="BG305" s="214"/>
      <c r="BH305" s="214"/>
    </row>
    <row r="306" spans="1:60" outlineLevel="1">
      <c r="A306" s="243">
        <v>43</v>
      </c>
      <c r="B306" s="244" t="s">
        <v>320</v>
      </c>
      <c r="C306" s="253" t="s">
        <v>321</v>
      </c>
      <c r="D306" s="245" t="s">
        <v>110</v>
      </c>
      <c r="E306" s="246">
        <v>10</v>
      </c>
      <c r="F306" s="247">
        <f>H306+J306</f>
        <v>0</v>
      </c>
      <c r="G306" s="247">
        <f>ROUND(E306*F306,2)</f>
        <v>0</v>
      </c>
      <c r="H306" s="248"/>
      <c r="I306" s="247">
        <f>ROUND(E306*H306,2)</f>
        <v>0</v>
      </c>
      <c r="J306" s="248"/>
      <c r="K306" s="247">
        <f>ROUND(E306*J306,2)</f>
        <v>0</v>
      </c>
      <c r="L306" s="247">
        <v>21</v>
      </c>
      <c r="M306" s="247">
        <f>G306*(1+L306/100)</f>
        <v>0</v>
      </c>
      <c r="N306" s="247">
        <v>0</v>
      </c>
      <c r="O306" s="247">
        <f>ROUND(E306*N306,2)</f>
        <v>0</v>
      </c>
      <c r="P306" s="247">
        <v>0</v>
      </c>
      <c r="Q306" s="247">
        <f>ROUND(E306*P306,2)</f>
        <v>0</v>
      </c>
      <c r="R306" s="247"/>
      <c r="S306" s="247" t="s">
        <v>322</v>
      </c>
      <c r="T306" s="249" t="s">
        <v>323</v>
      </c>
      <c r="U306" s="233">
        <v>0</v>
      </c>
      <c r="V306" s="233">
        <f>ROUND(E306*U306,2)</f>
        <v>0</v>
      </c>
      <c r="W306" s="233"/>
      <c r="X306" s="233" t="s">
        <v>112</v>
      </c>
      <c r="Y306" s="214"/>
      <c r="Z306" s="214"/>
      <c r="AA306" s="214"/>
      <c r="AB306" s="214"/>
      <c r="AC306" s="214"/>
      <c r="AD306" s="214"/>
      <c r="AE306" s="214"/>
      <c r="AF306" s="214"/>
      <c r="AG306" s="214" t="s">
        <v>113</v>
      </c>
      <c r="AH306" s="214"/>
      <c r="AI306" s="214"/>
      <c r="AJ306" s="214"/>
      <c r="AK306" s="214"/>
      <c r="AL306" s="214"/>
      <c r="AM306" s="214"/>
      <c r="AN306" s="214"/>
      <c r="AO306" s="214"/>
      <c r="AP306" s="214"/>
      <c r="AQ306" s="214"/>
      <c r="AR306" s="214"/>
      <c r="AS306" s="214"/>
      <c r="AT306" s="214"/>
      <c r="AU306" s="214"/>
      <c r="AV306" s="214"/>
      <c r="AW306" s="214"/>
      <c r="AX306" s="214"/>
      <c r="AY306" s="214"/>
      <c r="AZ306" s="214"/>
      <c r="BA306" s="214"/>
      <c r="BB306" s="214"/>
      <c r="BC306" s="214"/>
      <c r="BD306" s="214"/>
      <c r="BE306" s="214"/>
      <c r="BF306" s="214"/>
      <c r="BG306" s="214"/>
      <c r="BH306" s="214"/>
    </row>
    <row r="307" spans="1:60" outlineLevel="1">
      <c r="A307" s="231"/>
      <c r="B307" s="232"/>
      <c r="C307" s="254" t="s">
        <v>324</v>
      </c>
      <c r="D307" s="234"/>
      <c r="E307" s="235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  <c r="V307" s="233"/>
      <c r="W307" s="233"/>
      <c r="X307" s="233"/>
      <c r="Y307" s="214"/>
      <c r="Z307" s="214"/>
      <c r="AA307" s="214"/>
      <c r="AB307" s="214"/>
      <c r="AC307" s="214"/>
      <c r="AD307" s="214"/>
      <c r="AE307" s="214"/>
      <c r="AF307" s="214"/>
      <c r="AG307" s="214" t="s">
        <v>115</v>
      </c>
      <c r="AH307" s="214">
        <v>0</v>
      </c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</row>
    <row r="308" spans="1:60" outlineLevel="1">
      <c r="A308" s="231"/>
      <c r="B308" s="232"/>
      <c r="C308" s="254" t="s">
        <v>167</v>
      </c>
      <c r="D308" s="234"/>
      <c r="E308" s="235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  <c r="X308" s="233"/>
      <c r="Y308" s="214"/>
      <c r="Z308" s="214"/>
      <c r="AA308" s="214"/>
      <c r="AB308" s="214"/>
      <c r="AC308" s="214"/>
      <c r="AD308" s="214"/>
      <c r="AE308" s="214"/>
      <c r="AF308" s="214"/>
      <c r="AG308" s="214" t="s">
        <v>115</v>
      </c>
      <c r="AH308" s="214">
        <v>0</v>
      </c>
      <c r="AI308" s="214"/>
      <c r="AJ308" s="214"/>
      <c r="AK308" s="214"/>
      <c r="AL308" s="214"/>
      <c r="AM308" s="214"/>
      <c r="AN308" s="214"/>
      <c r="AO308" s="214"/>
      <c r="AP308" s="214"/>
      <c r="AQ308" s="214"/>
      <c r="AR308" s="214"/>
      <c r="AS308" s="214"/>
      <c r="AT308" s="214"/>
      <c r="AU308" s="214"/>
      <c r="AV308" s="214"/>
      <c r="AW308" s="214"/>
      <c r="AX308" s="214"/>
      <c r="AY308" s="214"/>
      <c r="AZ308" s="214"/>
      <c r="BA308" s="214"/>
      <c r="BB308" s="214"/>
      <c r="BC308" s="214"/>
      <c r="BD308" s="214"/>
      <c r="BE308" s="214"/>
      <c r="BF308" s="214"/>
      <c r="BG308" s="214"/>
      <c r="BH308" s="214"/>
    </row>
    <row r="309" spans="1:60" outlineLevel="1">
      <c r="A309" s="231"/>
      <c r="B309" s="232"/>
      <c r="C309" s="254" t="s">
        <v>325</v>
      </c>
      <c r="D309" s="234"/>
      <c r="E309" s="235">
        <v>4</v>
      </c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  <c r="V309" s="233"/>
      <c r="W309" s="233"/>
      <c r="X309" s="233"/>
      <c r="Y309" s="214"/>
      <c r="Z309" s="214"/>
      <c r="AA309" s="214"/>
      <c r="AB309" s="214"/>
      <c r="AC309" s="214"/>
      <c r="AD309" s="214"/>
      <c r="AE309" s="214"/>
      <c r="AF309" s="214"/>
      <c r="AG309" s="214" t="s">
        <v>115</v>
      </c>
      <c r="AH309" s="214">
        <v>0</v>
      </c>
      <c r="AI309" s="214"/>
      <c r="AJ309" s="214"/>
      <c r="AK309" s="214"/>
      <c r="AL309" s="214"/>
      <c r="AM309" s="214"/>
      <c r="AN309" s="214"/>
      <c r="AO309" s="214"/>
      <c r="AP309" s="214"/>
      <c r="AQ309" s="214"/>
      <c r="AR309" s="214"/>
      <c r="AS309" s="214"/>
      <c r="AT309" s="214"/>
      <c r="AU309" s="214"/>
      <c r="AV309" s="214"/>
      <c r="AW309" s="214"/>
      <c r="AX309" s="214"/>
      <c r="AY309" s="214"/>
      <c r="AZ309" s="214"/>
      <c r="BA309" s="214"/>
      <c r="BB309" s="214"/>
      <c r="BC309" s="214"/>
      <c r="BD309" s="214"/>
      <c r="BE309" s="214"/>
      <c r="BF309" s="214"/>
      <c r="BG309" s="214"/>
      <c r="BH309" s="214"/>
    </row>
    <row r="310" spans="1:60" outlineLevel="1">
      <c r="A310" s="231"/>
      <c r="B310" s="232"/>
      <c r="C310" s="254" t="s">
        <v>169</v>
      </c>
      <c r="D310" s="234"/>
      <c r="E310" s="235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  <c r="X310" s="233"/>
      <c r="Y310" s="214"/>
      <c r="Z310" s="214"/>
      <c r="AA310" s="214"/>
      <c r="AB310" s="214"/>
      <c r="AC310" s="214"/>
      <c r="AD310" s="214"/>
      <c r="AE310" s="214"/>
      <c r="AF310" s="214"/>
      <c r="AG310" s="214" t="s">
        <v>115</v>
      </c>
      <c r="AH310" s="214">
        <v>0</v>
      </c>
      <c r="AI310" s="214"/>
      <c r="AJ310" s="214"/>
      <c r="AK310" s="214"/>
      <c r="AL310" s="214"/>
      <c r="AM310" s="214"/>
      <c r="AN310" s="214"/>
      <c r="AO310" s="214"/>
      <c r="AP310" s="214"/>
      <c r="AQ310" s="214"/>
      <c r="AR310" s="214"/>
      <c r="AS310" s="214"/>
      <c r="AT310" s="214"/>
      <c r="AU310" s="214"/>
      <c r="AV310" s="214"/>
      <c r="AW310" s="214"/>
      <c r="AX310" s="214"/>
      <c r="AY310" s="214"/>
      <c r="AZ310" s="214"/>
      <c r="BA310" s="214"/>
      <c r="BB310" s="214"/>
      <c r="BC310" s="214"/>
      <c r="BD310" s="214"/>
      <c r="BE310" s="214"/>
      <c r="BF310" s="214"/>
      <c r="BG310" s="214"/>
      <c r="BH310" s="214"/>
    </row>
    <row r="311" spans="1:60" outlineLevel="1">
      <c r="A311" s="231"/>
      <c r="B311" s="232"/>
      <c r="C311" s="254" t="s">
        <v>326</v>
      </c>
      <c r="D311" s="234"/>
      <c r="E311" s="235">
        <v>6</v>
      </c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14"/>
      <c r="Z311" s="214"/>
      <c r="AA311" s="214"/>
      <c r="AB311" s="214"/>
      <c r="AC311" s="214"/>
      <c r="AD311" s="214"/>
      <c r="AE311" s="214"/>
      <c r="AF311" s="214"/>
      <c r="AG311" s="214" t="s">
        <v>115</v>
      </c>
      <c r="AH311" s="214">
        <v>0</v>
      </c>
      <c r="AI311" s="214"/>
      <c r="AJ311" s="214"/>
      <c r="AK311" s="214"/>
      <c r="AL311" s="214"/>
      <c r="AM311" s="214"/>
      <c r="AN311" s="214"/>
      <c r="AO311" s="214"/>
      <c r="AP311" s="214"/>
      <c r="AQ311" s="214"/>
      <c r="AR311" s="214"/>
      <c r="AS311" s="214"/>
      <c r="AT311" s="214"/>
      <c r="AU311" s="214"/>
      <c r="AV311" s="214"/>
      <c r="AW311" s="214"/>
      <c r="AX311" s="214"/>
      <c r="AY311" s="214"/>
      <c r="AZ311" s="214"/>
      <c r="BA311" s="214"/>
      <c r="BB311" s="214"/>
      <c r="BC311" s="214"/>
      <c r="BD311" s="214"/>
      <c r="BE311" s="214"/>
      <c r="BF311" s="214"/>
      <c r="BG311" s="214"/>
      <c r="BH311" s="214"/>
    </row>
    <row r="312" spans="1:60" ht="22.5" outlineLevel="1">
      <c r="A312" s="243">
        <v>44</v>
      </c>
      <c r="B312" s="244" t="s">
        <v>327</v>
      </c>
      <c r="C312" s="253" t="s">
        <v>328</v>
      </c>
      <c r="D312" s="245" t="s">
        <v>207</v>
      </c>
      <c r="E312" s="246">
        <v>121</v>
      </c>
      <c r="F312" s="247">
        <f>H312+J312</f>
        <v>0</v>
      </c>
      <c r="G312" s="247">
        <f>ROUND(E312*F312,2)</f>
        <v>0</v>
      </c>
      <c r="H312" s="248"/>
      <c r="I312" s="247">
        <f>ROUND(E312*H312,2)</f>
        <v>0</v>
      </c>
      <c r="J312" s="248"/>
      <c r="K312" s="247">
        <f>ROUND(E312*J312,2)</f>
        <v>0</v>
      </c>
      <c r="L312" s="247">
        <v>21</v>
      </c>
      <c r="M312" s="247">
        <f>G312*(1+L312/100)</f>
        <v>0</v>
      </c>
      <c r="N312" s="247">
        <v>1.9599999999999999E-3</v>
      </c>
      <c r="O312" s="247">
        <f>ROUND(E312*N312,2)</f>
        <v>0.24</v>
      </c>
      <c r="P312" s="247">
        <v>0</v>
      </c>
      <c r="Q312" s="247">
        <f>ROUND(E312*P312,2)</f>
        <v>0</v>
      </c>
      <c r="R312" s="247" t="s">
        <v>233</v>
      </c>
      <c r="S312" s="247" t="s">
        <v>111</v>
      </c>
      <c r="T312" s="249" t="s">
        <v>111</v>
      </c>
      <c r="U312" s="233">
        <v>0</v>
      </c>
      <c r="V312" s="233">
        <f>ROUND(E312*U312,2)</f>
        <v>0</v>
      </c>
      <c r="W312" s="233"/>
      <c r="X312" s="233" t="s">
        <v>234</v>
      </c>
      <c r="Y312" s="214"/>
      <c r="Z312" s="214"/>
      <c r="AA312" s="214"/>
      <c r="AB312" s="214"/>
      <c r="AC312" s="214"/>
      <c r="AD312" s="214"/>
      <c r="AE312" s="214"/>
      <c r="AF312" s="214"/>
      <c r="AG312" s="214" t="s">
        <v>240</v>
      </c>
      <c r="AH312" s="214"/>
      <c r="AI312" s="214"/>
      <c r="AJ312" s="214"/>
      <c r="AK312" s="214"/>
      <c r="AL312" s="214"/>
      <c r="AM312" s="214"/>
      <c r="AN312" s="214"/>
      <c r="AO312" s="214"/>
      <c r="AP312" s="214"/>
      <c r="AQ312" s="214"/>
      <c r="AR312" s="214"/>
      <c r="AS312" s="214"/>
      <c r="AT312" s="214"/>
      <c r="AU312" s="214"/>
      <c r="AV312" s="214"/>
      <c r="AW312" s="214"/>
      <c r="AX312" s="214"/>
      <c r="AY312" s="214"/>
      <c r="AZ312" s="214"/>
      <c r="BA312" s="214"/>
      <c r="BB312" s="214"/>
      <c r="BC312" s="214"/>
      <c r="BD312" s="214"/>
      <c r="BE312" s="214"/>
      <c r="BF312" s="214"/>
      <c r="BG312" s="214"/>
      <c r="BH312" s="214"/>
    </row>
    <row r="313" spans="1:60" outlineLevel="1">
      <c r="A313" s="231"/>
      <c r="B313" s="232"/>
      <c r="C313" s="254" t="s">
        <v>167</v>
      </c>
      <c r="D313" s="234"/>
      <c r="E313" s="235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  <c r="X313" s="233"/>
      <c r="Y313" s="214"/>
      <c r="Z313" s="214"/>
      <c r="AA313" s="214"/>
      <c r="AB313" s="214"/>
      <c r="AC313" s="214"/>
      <c r="AD313" s="214"/>
      <c r="AE313" s="214"/>
      <c r="AF313" s="214"/>
      <c r="AG313" s="214" t="s">
        <v>115</v>
      </c>
      <c r="AH313" s="214">
        <v>0</v>
      </c>
      <c r="AI313" s="214"/>
      <c r="AJ313" s="214"/>
      <c r="AK313" s="214"/>
      <c r="AL313" s="214"/>
      <c r="AM313" s="214"/>
      <c r="AN313" s="214"/>
      <c r="AO313" s="214"/>
      <c r="AP313" s="214"/>
      <c r="AQ313" s="214"/>
      <c r="AR313" s="214"/>
      <c r="AS313" s="214"/>
      <c r="AT313" s="214"/>
      <c r="AU313" s="214"/>
      <c r="AV313" s="214"/>
      <c r="AW313" s="214"/>
      <c r="AX313" s="214"/>
      <c r="AY313" s="214"/>
      <c r="AZ313" s="214"/>
      <c r="BA313" s="214"/>
      <c r="BB313" s="214"/>
      <c r="BC313" s="214"/>
      <c r="BD313" s="214"/>
      <c r="BE313" s="214"/>
      <c r="BF313" s="214"/>
      <c r="BG313" s="214"/>
      <c r="BH313" s="214"/>
    </row>
    <row r="314" spans="1:60" outlineLevel="1">
      <c r="A314" s="231"/>
      <c r="B314" s="232"/>
      <c r="C314" s="254" t="s">
        <v>329</v>
      </c>
      <c r="D314" s="234"/>
      <c r="E314" s="235">
        <v>55</v>
      </c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  <c r="V314" s="233"/>
      <c r="W314" s="233"/>
      <c r="X314" s="233"/>
      <c r="Y314" s="214"/>
      <c r="Z314" s="214"/>
      <c r="AA314" s="214"/>
      <c r="AB314" s="214"/>
      <c r="AC314" s="214"/>
      <c r="AD314" s="214"/>
      <c r="AE314" s="214"/>
      <c r="AF314" s="214"/>
      <c r="AG314" s="214" t="s">
        <v>115</v>
      </c>
      <c r="AH314" s="214">
        <v>0</v>
      </c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</row>
    <row r="315" spans="1:60" outlineLevel="1">
      <c r="A315" s="231"/>
      <c r="B315" s="232"/>
      <c r="C315" s="254" t="s">
        <v>169</v>
      </c>
      <c r="D315" s="234"/>
      <c r="E315" s="235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  <c r="V315" s="233"/>
      <c r="W315" s="233"/>
      <c r="X315" s="233"/>
      <c r="Y315" s="214"/>
      <c r="Z315" s="214"/>
      <c r="AA315" s="214"/>
      <c r="AB315" s="214"/>
      <c r="AC315" s="214"/>
      <c r="AD315" s="214"/>
      <c r="AE315" s="214"/>
      <c r="AF315" s="214"/>
      <c r="AG315" s="214" t="s">
        <v>115</v>
      </c>
      <c r="AH315" s="214">
        <v>0</v>
      </c>
      <c r="AI315" s="214"/>
      <c r="AJ315" s="214"/>
      <c r="AK315" s="214"/>
      <c r="AL315" s="214"/>
      <c r="AM315" s="214"/>
      <c r="AN315" s="214"/>
      <c r="AO315" s="214"/>
      <c r="AP315" s="214"/>
      <c r="AQ315" s="214"/>
      <c r="AR315" s="214"/>
      <c r="AS315" s="214"/>
      <c r="AT315" s="214"/>
      <c r="AU315" s="214"/>
      <c r="AV315" s="214"/>
      <c r="AW315" s="214"/>
      <c r="AX315" s="214"/>
      <c r="AY315" s="214"/>
      <c r="AZ315" s="214"/>
      <c r="BA315" s="214"/>
      <c r="BB315" s="214"/>
      <c r="BC315" s="214"/>
      <c r="BD315" s="214"/>
      <c r="BE315" s="214"/>
      <c r="BF315" s="214"/>
      <c r="BG315" s="214"/>
      <c r="BH315" s="214"/>
    </row>
    <row r="316" spans="1:60" outlineLevel="1">
      <c r="A316" s="231"/>
      <c r="B316" s="232"/>
      <c r="C316" s="254" t="s">
        <v>330</v>
      </c>
      <c r="D316" s="234"/>
      <c r="E316" s="235">
        <v>66</v>
      </c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14"/>
      <c r="Z316" s="214"/>
      <c r="AA316" s="214"/>
      <c r="AB316" s="214"/>
      <c r="AC316" s="214"/>
      <c r="AD316" s="214"/>
      <c r="AE316" s="214"/>
      <c r="AF316" s="214"/>
      <c r="AG316" s="214" t="s">
        <v>115</v>
      </c>
      <c r="AH316" s="214">
        <v>0</v>
      </c>
      <c r="AI316" s="214"/>
      <c r="AJ316" s="214"/>
      <c r="AK316" s="214"/>
      <c r="AL316" s="214"/>
      <c r="AM316" s="214"/>
      <c r="AN316" s="214"/>
      <c r="AO316" s="214"/>
      <c r="AP316" s="214"/>
      <c r="AQ316" s="214"/>
      <c r="AR316" s="214"/>
      <c r="AS316" s="214"/>
      <c r="AT316" s="214"/>
      <c r="AU316" s="214"/>
      <c r="AV316" s="214"/>
      <c r="AW316" s="214"/>
      <c r="AX316" s="214"/>
      <c r="AY316" s="214"/>
      <c r="AZ316" s="214"/>
      <c r="BA316" s="214"/>
      <c r="BB316" s="214"/>
      <c r="BC316" s="214"/>
      <c r="BD316" s="214"/>
      <c r="BE316" s="214"/>
      <c r="BF316" s="214"/>
      <c r="BG316" s="214"/>
      <c r="BH316" s="214"/>
    </row>
    <row r="317" spans="1:60" ht="22.5" outlineLevel="1">
      <c r="A317" s="243">
        <v>45</v>
      </c>
      <c r="B317" s="244" t="s">
        <v>331</v>
      </c>
      <c r="C317" s="253" t="s">
        <v>332</v>
      </c>
      <c r="D317" s="245" t="s">
        <v>110</v>
      </c>
      <c r="E317" s="246">
        <v>2</v>
      </c>
      <c r="F317" s="247">
        <f>H317+J317</f>
        <v>0</v>
      </c>
      <c r="G317" s="247">
        <f>ROUND(E317*F317,2)</f>
        <v>0</v>
      </c>
      <c r="H317" s="248"/>
      <c r="I317" s="247">
        <f>ROUND(E317*H317,2)</f>
        <v>0</v>
      </c>
      <c r="J317" s="248"/>
      <c r="K317" s="247">
        <f>ROUND(E317*J317,2)</f>
        <v>0</v>
      </c>
      <c r="L317" s="247">
        <v>21</v>
      </c>
      <c r="M317" s="247">
        <f>G317*(1+L317/100)</f>
        <v>0</v>
      </c>
      <c r="N317" s="247">
        <v>1.2E-2</v>
      </c>
      <c r="O317" s="247">
        <f>ROUND(E317*N317,2)</f>
        <v>0.02</v>
      </c>
      <c r="P317" s="247">
        <v>0</v>
      </c>
      <c r="Q317" s="247">
        <f>ROUND(E317*P317,2)</f>
        <v>0</v>
      </c>
      <c r="R317" s="247" t="s">
        <v>233</v>
      </c>
      <c r="S317" s="247" t="s">
        <v>111</v>
      </c>
      <c r="T317" s="249" t="s">
        <v>111</v>
      </c>
      <c r="U317" s="233">
        <v>0</v>
      </c>
      <c r="V317" s="233">
        <f>ROUND(E317*U317,2)</f>
        <v>0</v>
      </c>
      <c r="W317" s="233"/>
      <c r="X317" s="233" t="s">
        <v>234</v>
      </c>
      <c r="Y317" s="214"/>
      <c r="Z317" s="214"/>
      <c r="AA317" s="214"/>
      <c r="AB317" s="214"/>
      <c r="AC317" s="214"/>
      <c r="AD317" s="214"/>
      <c r="AE317" s="214"/>
      <c r="AF317" s="214"/>
      <c r="AG317" s="214" t="s">
        <v>240</v>
      </c>
      <c r="AH317" s="214"/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  <c r="BA317" s="214"/>
      <c r="BB317" s="214"/>
      <c r="BC317" s="214"/>
      <c r="BD317" s="214"/>
      <c r="BE317" s="214"/>
      <c r="BF317" s="214"/>
      <c r="BG317" s="214"/>
      <c r="BH317" s="214"/>
    </row>
    <row r="318" spans="1:60" ht="22.5" outlineLevel="1">
      <c r="A318" s="231"/>
      <c r="B318" s="232"/>
      <c r="C318" s="254" t="s">
        <v>333</v>
      </c>
      <c r="D318" s="234"/>
      <c r="E318" s="235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  <c r="X318" s="233"/>
      <c r="Y318" s="214"/>
      <c r="Z318" s="214"/>
      <c r="AA318" s="214"/>
      <c r="AB318" s="214"/>
      <c r="AC318" s="214"/>
      <c r="AD318" s="214"/>
      <c r="AE318" s="214"/>
      <c r="AF318" s="214"/>
      <c r="AG318" s="214" t="s">
        <v>115</v>
      </c>
      <c r="AH318" s="214">
        <v>0</v>
      </c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  <c r="BA318" s="214"/>
      <c r="BB318" s="214"/>
      <c r="BC318" s="214"/>
      <c r="BD318" s="214"/>
      <c r="BE318" s="214"/>
      <c r="BF318" s="214"/>
      <c r="BG318" s="214"/>
      <c r="BH318" s="214"/>
    </row>
    <row r="319" spans="1:60" outlineLevel="1">
      <c r="A319" s="231"/>
      <c r="B319" s="232"/>
      <c r="C319" s="254" t="s">
        <v>167</v>
      </c>
      <c r="D319" s="234"/>
      <c r="E319" s="235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14"/>
      <c r="Z319" s="214"/>
      <c r="AA319" s="214"/>
      <c r="AB319" s="214"/>
      <c r="AC319" s="214"/>
      <c r="AD319" s="214"/>
      <c r="AE319" s="214"/>
      <c r="AF319" s="214"/>
      <c r="AG319" s="214" t="s">
        <v>115</v>
      </c>
      <c r="AH319" s="214">
        <v>0</v>
      </c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  <c r="BA319" s="214"/>
      <c r="BB319" s="214"/>
      <c r="BC319" s="214"/>
      <c r="BD319" s="214"/>
      <c r="BE319" s="214"/>
      <c r="BF319" s="214"/>
      <c r="BG319" s="214"/>
      <c r="BH319" s="214"/>
    </row>
    <row r="320" spans="1:60" outlineLevel="1">
      <c r="A320" s="231"/>
      <c r="B320" s="232"/>
      <c r="C320" s="254" t="s">
        <v>43</v>
      </c>
      <c r="D320" s="234"/>
      <c r="E320" s="235">
        <v>1</v>
      </c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14"/>
      <c r="Z320" s="214"/>
      <c r="AA320" s="214"/>
      <c r="AB320" s="214"/>
      <c r="AC320" s="214"/>
      <c r="AD320" s="214"/>
      <c r="AE320" s="214"/>
      <c r="AF320" s="214"/>
      <c r="AG320" s="214" t="s">
        <v>115</v>
      </c>
      <c r="AH320" s="214">
        <v>0</v>
      </c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4"/>
      <c r="AT320" s="214"/>
      <c r="AU320" s="214"/>
      <c r="AV320" s="214"/>
      <c r="AW320" s="214"/>
      <c r="AX320" s="214"/>
      <c r="AY320" s="214"/>
      <c r="AZ320" s="214"/>
      <c r="BA320" s="214"/>
      <c r="BB320" s="214"/>
      <c r="BC320" s="214"/>
      <c r="BD320" s="214"/>
      <c r="BE320" s="214"/>
      <c r="BF320" s="214"/>
      <c r="BG320" s="214"/>
      <c r="BH320" s="214"/>
    </row>
    <row r="321" spans="1:60" outlineLevel="1">
      <c r="A321" s="231"/>
      <c r="B321" s="232"/>
      <c r="C321" s="254" t="s">
        <v>169</v>
      </c>
      <c r="D321" s="234"/>
      <c r="E321" s="235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14"/>
      <c r="Z321" s="214"/>
      <c r="AA321" s="214"/>
      <c r="AB321" s="214"/>
      <c r="AC321" s="214"/>
      <c r="AD321" s="214"/>
      <c r="AE321" s="214"/>
      <c r="AF321" s="214"/>
      <c r="AG321" s="214" t="s">
        <v>115</v>
      </c>
      <c r="AH321" s="214">
        <v>0</v>
      </c>
      <c r="AI321" s="214"/>
      <c r="AJ321" s="214"/>
      <c r="AK321" s="214"/>
      <c r="AL321" s="214"/>
      <c r="AM321" s="214"/>
      <c r="AN321" s="214"/>
      <c r="AO321" s="214"/>
      <c r="AP321" s="214"/>
      <c r="AQ321" s="214"/>
      <c r="AR321" s="214"/>
      <c r="AS321" s="214"/>
      <c r="AT321" s="214"/>
      <c r="AU321" s="214"/>
      <c r="AV321" s="214"/>
      <c r="AW321" s="214"/>
      <c r="AX321" s="214"/>
      <c r="AY321" s="214"/>
      <c r="AZ321" s="214"/>
      <c r="BA321" s="214"/>
      <c r="BB321" s="214"/>
      <c r="BC321" s="214"/>
      <c r="BD321" s="214"/>
      <c r="BE321" s="214"/>
      <c r="BF321" s="214"/>
      <c r="BG321" s="214"/>
      <c r="BH321" s="214"/>
    </row>
    <row r="322" spans="1:60" outlineLevel="1">
      <c r="A322" s="231"/>
      <c r="B322" s="232"/>
      <c r="C322" s="254" t="s">
        <v>43</v>
      </c>
      <c r="D322" s="234"/>
      <c r="E322" s="235">
        <v>1</v>
      </c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  <c r="V322" s="233"/>
      <c r="W322" s="233"/>
      <c r="X322" s="233"/>
      <c r="Y322" s="214"/>
      <c r="Z322" s="214"/>
      <c r="AA322" s="214"/>
      <c r="AB322" s="214"/>
      <c r="AC322" s="214"/>
      <c r="AD322" s="214"/>
      <c r="AE322" s="214"/>
      <c r="AF322" s="214"/>
      <c r="AG322" s="214" t="s">
        <v>115</v>
      </c>
      <c r="AH322" s="214">
        <v>0</v>
      </c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14"/>
      <c r="AT322" s="214"/>
      <c r="AU322" s="214"/>
      <c r="AV322" s="214"/>
      <c r="AW322" s="214"/>
      <c r="AX322" s="214"/>
      <c r="AY322" s="214"/>
      <c r="AZ322" s="214"/>
      <c r="BA322" s="214"/>
      <c r="BB322" s="214"/>
      <c r="BC322" s="214"/>
      <c r="BD322" s="214"/>
      <c r="BE322" s="214"/>
      <c r="BF322" s="214"/>
      <c r="BG322" s="214"/>
      <c r="BH322" s="214"/>
    </row>
    <row r="323" spans="1:60" outlineLevel="1">
      <c r="A323" s="243">
        <v>46</v>
      </c>
      <c r="B323" s="244" t="s">
        <v>334</v>
      </c>
      <c r="C323" s="253" t="s">
        <v>335</v>
      </c>
      <c r="D323" s="245" t="s">
        <v>110</v>
      </c>
      <c r="E323" s="246">
        <v>4</v>
      </c>
      <c r="F323" s="247">
        <f>H323+J323</f>
        <v>0</v>
      </c>
      <c r="G323" s="247">
        <f>ROUND(E323*F323,2)</f>
        <v>0</v>
      </c>
      <c r="H323" s="248"/>
      <c r="I323" s="247">
        <f>ROUND(E323*H323,2)</f>
        <v>0</v>
      </c>
      <c r="J323" s="248"/>
      <c r="K323" s="247">
        <f>ROUND(E323*J323,2)</f>
        <v>0</v>
      </c>
      <c r="L323" s="247">
        <v>21</v>
      </c>
      <c r="M323" s="247">
        <f>G323*(1+L323/100)</f>
        <v>0</v>
      </c>
      <c r="N323" s="247">
        <v>1.5E-3</v>
      </c>
      <c r="O323" s="247">
        <f>ROUND(E323*N323,2)</f>
        <v>0.01</v>
      </c>
      <c r="P323" s="247">
        <v>0</v>
      </c>
      <c r="Q323" s="247">
        <f>ROUND(E323*P323,2)</f>
        <v>0</v>
      </c>
      <c r="R323" s="247" t="s">
        <v>233</v>
      </c>
      <c r="S323" s="247" t="s">
        <v>111</v>
      </c>
      <c r="T323" s="249" t="s">
        <v>111</v>
      </c>
      <c r="U323" s="233">
        <v>0</v>
      </c>
      <c r="V323" s="233">
        <f>ROUND(E323*U323,2)</f>
        <v>0</v>
      </c>
      <c r="W323" s="233"/>
      <c r="X323" s="233" t="s">
        <v>234</v>
      </c>
      <c r="Y323" s="214"/>
      <c r="Z323" s="214"/>
      <c r="AA323" s="214"/>
      <c r="AB323" s="214"/>
      <c r="AC323" s="214"/>
      <c r="AD323" s="214"/>
      <c r="AE323" s="214"/>
      <c r="AF323" s="214"/>
      <c r="AG323" s="214" t="s">
        <v>240</v>
      </c>
      <c r="AH323" s="214"/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14"/>
      <c r="AT323" s="214"/>
      <c r="AU323" s="214"/>
      <c r="AV323" s="214"/>
      <c r="AW323" s="214"/>
      <c r="AX323" s="214"/>
      <c r="AY323" s="214"/>
      <c r="AZ323" s="214"/>
      <c r="BA323" s="214"/>
      <c r="BB323" s="214"/>
      <c r="BC323" s="214"/>
      <c r="BD323" s="214"/>
      <c r="BE323" s="214"/>
      <c r="BF323" s="214"/>
      <c r="BG323" s="214"/>
      <c r="BH323" s="214"/>
    </row>
    <row r="324" spans="1:60" outlineLevel="1">
      <c r="A324" s="231"/>
      <c r="B324" s="232"/>
      <c r="C324" s="254" t="s">
        <v>167</v>
      </c>
      <c r="D324" s="234"/>
      <c r="E324" s="235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33"/>
      <c r="Y324" s="214"/>
      <c r="Z324" s="214"/>
      <c r="AA324" s="214"/>
      <c r="AB324" s="214"/>
      <c r="AC324" s="214"/>
      <c r="AD324" s="214"/>
      <c r="AE324" s="214"/>
      <c r="AF324" s="214"/>
      <c r="AG324" s="214" t="s">
        <v>115</v>
      </c>
      <c r="AH324" s="214">
        <v>0</v>
      </c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4"/>
      <c r="BB324" s="214"/>
      <c r="BC324" s="214"/>
      <c r="BD324" s="214"/>
      <c r="BE324" s="214"/>
      <c r="BF324" s="214"/>
      <c r="BG324" s="214"/>
      <c r="BH324" s="214"/>
    </row>
    <row r="325" spans="1:60" outlineLevel="1">
      <c r="A325" s="231"/>
      <c r="B325" s="232"/>
      <c r="C325" s="254" t="s">
        <v>63</v>
      </c>
      <c r="D325" s="234"/>
      <c r="E325" s="235">
        <v>2</v>
      </c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  <c r="V325" s="233"/>
      <c r="W325" s="233"/>
      <c r="X325" s="233"/>
      <c r="Y325" s="214"/>
      <c r="Z325" s="214"/>
      <c r="AA325" s="214"/>
      <c r="AB325" s="214"/>
      <c r="AC325" s="214"/>
      <c r="AD325" s="214"/>
      <c r="AE325" s="214"/>
      <c r="AF325" s="214"/>
      <c r="AG325" s="214" t="s">
        <v>115</v>
      </c>
      <c r="AH325" s="214">
        <v>0</v>
      </c>
      <c r="AI325" s="214"/>
      <c r="AJ325" s="214"/>
      <c r="AK325" s="214"/>
      <c r="AL325" s="214"/>
      <c r="AM325" s="214"/>
      <c r="AN325" s="214"/>
      <c r="AO325" s="214"/>
      <c r="AP325" s="214"/>
      <c r="AQ325" s="214"/>
      <c r="AR325" s="214"/>
      <c r="AS325" s="214"/>
      <c r="AT325" s="214"/>
      <c r="AU325" s="214"/>
      <c r="AV325" s="214"/>
      <c r="AW325" s="214"/>
      <c r="AX325" s="214"/>
      <c r="AY325" s="214"/>
      <c r="AZ325" s="214"/>
      <c r="BA325" s="214"/>
      <c r="BB325" s="214"/>
      <c r="BC325" s="214"/>
      <c r="BD325" s="214"/>
      <c r="BE325" s="214"/>
      <c r="BF325" s="214"/>
      <c r="BG325" s="214"/>
      <c r="BH325" s="214"/>
    </row>
    <row r="326" spans="1:60" outlineLevel="1">
      <c r="A326" s="231"/>
      <c r="B326" s="232"/>
      <c r="C326" s="254" t="s">
        <v>169</v>
      </c>
      <c r="D326" s="234"/>
      <c r="E326" s="235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  <c r="V326" s="233"/>
      <c r="W326" s="233"/>
      <c r="X326" s="233"/>
      <c r="Y326" s="214"/>
      <c r="Z326" s="214"/>
      <c r="AA326" s="214"/>
      <c r="AB326" s="214"/>
      <c r="AC326" s="214"/>
      <c r="AD326" s="214"/>
      <c r="AE326" s="214"/>
      <c r="AF326" s="214"/>
      <c r="AG326" s="214" t="s">
        <v>115</v>
      </c>
      <c r="AH326" s="214">
        <v>0</v>
      </c>
      <c r="AI326" s="214"/>
      <c r="AJ326" s="214"/>
      <c r="AK326" s="214"/>
      <c r="AL326" s="214"/>
      <c r="AM326" s="214"/>
      <c r="AN326" s="214"/>
      <c r="AO326" s="214"/>
      <c r="AP326" s="214"/>
      <c r="AQ326" s="214"/>
      <c r="AR326" s="214"/>
      <c r="AS326" s="214"/>
      <c r="AT326" s="214"/>
      <c r="AU326" s="214"/>
      <c r="AV326" s="214"/>
      <c r="AW326" s="214"/>
      <c r="AX326" s="214"/>
      <c r="AY326" s="214"/>
      <c r="AZ326" s="214"/>
      <c r="BA326" s="214"/>
      <c r="BB326" s="214"/>
      <c r="BC326" s="214"/>
      <c r="BD326" s="214"/>
      <c r="BE326" s="214"/>
      <c r="BF326" s="214"/>
      <c r="BG326" s="214"/>
      <c r="BH326" s="214"/>
    </row>
    <row r="327" spans="1:60" outlineLevel="1">
      <c r="A327" s="231"/>
      <c r="B327" s="232"/>
      <c r="C327" s="254" t="s">
        <v>63</v>
      </c>
      <c r="D327" s="234"/>
      <c r="E327" s="235">
        <v>2</v>
      </c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  <c r="V327" s="233"/>
      <c r="W327" s="233"/>
      <c r="X327" s="233"/>
      <c r="Y327" s="214"/>
      <c r="Z327" s="214"/>
      <c r="AA327" s="214"/>
      <c r="AB327" s="214"/>
      <c r="AC327" s="214"/>
      <c r="AD327" s="214"/>
      <c r="AE327" s="214"/>
      <c r="AF327" s="214"/>
      <c r="AG327" s="214" t="s">
        <v>115</v>
      </c>
      <c r="AH327" s="214">
        <v>0</v>
      </c>
      <c r="AI327" s="214"/>
      <c r="AJ327" s="214"/>
      <c r="AK327" s="214"/>
      <c r="AL327" s="214"/>
      <c r="AM327" s="214"/>
      <c r="AN327" s="214"/>
      <c r="AO327" s="214"/>
      <c r="AP327" s="214"/>
      <c r="AQ327" s="214"/>
      <c r="AR327" s="214"/>
      <c r="AS327" s="214"/>
      <c r="AT327" s="214"/>
      <c r="AU327" s="214"/>
      <c r="AV327" s="214"/>
      <c r="AW327" s="214"/>
      <c r="AX327" s="214"/>
      <c r="AY327" s="214"/>
      <c r="AZ327" s="214"/>
      <c r="BA327" s="214"/>
      <c r="BB327" s="214"/>
      <c r="BC327" s="214"/>
      <c r="BD327" s="214"/>
      <c r="BE327" s="214"/>
      <c r="BF327" s="214"/>
      <c r="BG327" s="214"/>
      <c r="BH327" s="214"/>
    </row>
    <row r="328" spans="1:60" ht="22.5" outlineLevel="1">
      <c r="A328" s="243">
        <v>47</v>
      </c>
      <c r="B328" s="244" t="s">
        <v>336</v>
      </c>
      <c r="C328" s="253" t="s">
        <v>337</v>
      </c>
      <c r="D328" s="245" t="s">
        <v>110</v>
      </c>
      <c r="E328" s="246">
        <v>4</v>
      </c>
      <c r="F328" s="247">
        <f>H328+J328</f>
        <v>0</v>
      </c>
      <c r="G328" s="247">
        <f>ROUND(E328*F328,2)</f>
        <v>0</v>
      </c>
      <c r="H328" s="248"/>
      <c r="I328" s="247">
        <f>ROUND(E328*H328,2)</f>
        <v>0</v>
      </c>
      <c r="J328" s="248"/>
      <c r="K328" s="247">
        <f>ROUND(E328*J328,2)</f>
        <v>0</v>
      </c>
      <c r="L328" s="247">
        <v>21</v>
      </c>
      <c r="M328" s="247">
        <f>G328*(1+L328/100)</f>
        <v>0</v>
      </c>
      <c r="N328" s="247">
        <v>6.1999999999999998E-3</v>
      </c>
      <c r="O328" s="247">
        <f>ROUND(E328*N328,2)</f>
        <v>0.02</v>
      </c>
      <c r="P328" s="247">
        <v>0</v>
      </c>
      <c r="Q328" s="247">
        <f>ROUND(E328*P328,2)</f>
        <v>0</v>
      </c>
      <c r="R328" s="247" t="s">
        <v>233</v>
      </c>
      <c r="S328" s="247" t="s">
        <v>111</v>
      </c>
      <c r="T328" s="249" t="s">
        <v>111</v>
      </c>
      <c r="U328" s="233">
        <v>0</v>
      </c>
      <c r="V328" s="233">
        <f>ROUND(E328*U328,2)</f>
        <v>0</v>
      </c>
      <c r="W328" s="233"/>
      <c r="X328" s="233" t="s">
        <v>234</v>
      </c>
      <c r="Y328" s="214"/>
      <c r="Z328" s="214"/>
      <c r="AA328" s="214"/>
      <c r="AB328" s="214"/>
      <c r="AC328" s="214"/>
      <c r="AD328" s="214"/>
      <c r="AE328" s="214"/>
      <c r="AF328" s="214"/>
      <c r="AG328" s="214" t="s">
        <v>240</v>
      </c>
      <c r="AH328" s="214"/>
      <c r="AI328" s="214"/>
      <c r="AJ328" s="214"/>
      <c r="AK328" s="214"/>
      <c r="AL328" s="214"/>
      <c r="AM328" s="214"/>
      <c r="AN328" s="214"/>
      <c r="AO328" s="214"/>
      <c r="AP328" s="214"/>
      <c r="AQ328" s="214"/>
      <c r="AR328" s="214"/>
      <c r="AS328" s="214"/>
      <c r="AT328" s="214"/>
      <c r="AU328" s="214"/>
      <c r="AV328" s="214"/>
      <c r="AW328" s="214"/>
      <c r="AX328" s="214"/>
      <c r="AY328" s="214"/>
      <c r="AZ328" s="214"/>
      <c r="BA328" s="214"/>
      <c r="BB328" s="214"/>
      <c r="BC328" s="214"/>
      <c r="BD328" s="214"/>
      <c r="BE328" s="214"/>
      <c r="BF328" s="214"/>
      <c r="BG328" s="214"/>
      <c r="BH328" s="214"/>
    </row>
    <row r="329" spans="1:60" outlineLevel="1">
      <c r="A329" s="231"/>
      <c r="B329" s="232"/>
      <c r="C329" s="254" t="s">
        <v>167</v>
      </c>
      <c r="D329" s="234"/>
      <c r="E329" s="235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  <c r="V329" s="233"/>
      <c r="W329" s="233"/>
      <c r="X329" s="233"/>
      <c r="Y329" s="214"/>
      <c r="Z329" s="214"/>
      <c r="AA329" s="214"/>
      <c r="AB329" s="214"/>
      <c r="AC329" s="214"/>
      <c r="AD329" s="214"/>
      <c r="AE329" s="214"/>
      <c r="AF329" s="214"/>
      <c r="AG329" s="214" t="s">
        <v>115</v>
      </c>
      <c r="AH329" s="214">
        <v>0</v>
      </c>
      <c r="AI329" s="214"/>
      <c r="AJ329" s="214"/>
      <c r="AK329" s="214"/>
      <c r="AL329" s="214"/>
      <c r="AM329" s="214"/>
      <c r="AN329" s="214"/>
      <c r="AO329" s="214"/>
      <c r="AP329" s="214"/>
      <c r="AQ329" s="214"/>
      <c r="AR329" s="214"/>
      <c r="AS329" s="214"/>
      <c r="AT329" s="214"/>
      <c r="AU329" s="214"/>
      <c r="AV329" s="214"/>
      <c r="AW329" s="214"/>
      <c r="AX329" s="214"/>
      <c r="AY329" s="214"/>
      <c r="AZ329" s="214"/>
      <c r="BA329" s="214"/>
      <c r="BB329" s="214"/>
      <c r="BC329" s="214"/>
      <c r="BD329" s="214"/>
      <c r="BE329" s="214"/>
      <c r="BF329" s="214"/>
      <c r="BG329" s="214"/>
      <c r="BH329" s="214"/>
    </row>
    <row r="330" spans="1:60" outlineLevel="1">
      <c r="A330" s="231"/>
      <c r="B330" s="232"/>
      <c r="C330" s="254" t="s">
        <v>63</v>
      </c>
      <c r="D330" s="234"/>
      <c r="E330" s="235">
        <v>2</v>
      </c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  <c r="V330" s="233"/>
      <c r="W330" s="233"/>
      <c r="X330" s="233"/>
      <c r="Y330" s="214"/>
      <c r="Z330" s="214"/>
      <c r="AA330" s="214"/>
      <c r="AB330" s="214"/>
      <c r="AC330" s="214"/>
      <c r="AD330" s="214"/>
      <c r="AE330" s="214"/>
      <c r="AF330" s="214"/>
      <c r="AG330" s="214" t="s">
        <v>115</v>
      </c>
      <c r="AH330" s="214">
        <v>0</v>
      </c>
      <c r="AI330" s="214"/>
      <c r="AJ330" s="214"/>
      <c r="AK330" s="214"/>
      <c r="AL330" s="214"/>
      <c r="AM330" s="214"/>
      <c r="AN330" s="214"/>
      <c r="AO330" s="214"/>
      <c r="AP330" s="214"/>
      <c r="AQ330" s="214"/>
      <c r="AR330" s="214"/>
      <c r="AS330" s="214"/>
      <c r="AT330" s="214"/>
      <c r="AU330" s="214"/>
      <c r="AV330" s="214"/>
      <c r="AW330" s="214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</row>
    <row r="331" spans="1:60" outlineLevel="1">
      <c r="A331" s="231"/>
      <c r="B331" s="232"/>
      <c r="C331" s="254" t="s">
        <v>169</v>
      </c>
      <c r="D331" s="234"/>
      <c r="E331" s="235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  <c r="V331" s="233"/>
      <c r="W331" s="233"/>
      <c r="X331" s="233"/>
      <c r="Y331" s="214"/>
      <c r="Z331" s="214"/>
      <c r="AA331" s="214"/>
      <c r="AB331" s="214"/>
      <c r="AC331" s="214"/>
      <c r="AD331" s="214"/>
      <c r="AE331" s="214"/>
      <c r="AF331" s="214"/>
      <c r="AG331" s="214" t="s">
        <v>115</v>
      </c>
      <c r="AH331" s="214">
        <v>0</v>
      </c>
      <c r="AI331" s="214"/>
      <c r="AJ331" s="214"/>
      <c r="AK331" s="214"/>
      <c r="AL331" s="214"/>
      <c r="AM331" s="214"/>
      <c r="AN331" s="214"/>
      <c r="AO331" s="214"/>
      <c r="AP331" s="214"/>
      <c r="AQ331" s="214"/>
      <c r="AR331" s="214"/>
      <c r="AS331" s="214"/>
      <c r="AT331" s="214"/>
      <c r="AU331" s="214"/>
      <c r="AV331" s="214"/>
      <c r="AW331" s="214"/>
      <c r="AX331" s="214"/>
      <c r="AY331" s="214"/>
      <c r="AZ331" s="214"/>
      <c r="BA331" s="214"/>
      <c r="BB331" s="214"/>
      <c r="BC331" s="214"/>
      <c r="BD331" s="214"/>
      <c r="BE331" s="214"/>
      <c r="BF331" s="214"/>
      <c r="BG331" s="214"/>
      <c r="BH331" s="214"/>
    </row>
    <row r="332" spans="1:60" outlineLevel="1">
      <c r="A332" s="231"/>
      <c r="B332" s="232"/>
      <c r="C332" s="254" t="s">
        <v>63</v>
      </c>
      <c r="D332" s="234"/>
      <c r="E332" s="235">
        <v>2</v>
      </c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  <c r="V332" s="233"/>
      <c r="W332" s="233"/>
      <c r="X332" s="233"/>
      <c r="Y332" s="214"/>
      <c r="Z332" s="214"/>
      <c r="AA332" s="214"/>
      <c r="AB332" s="214"/>
      <c r="AC332" s="214"/>
      <c r="AD332" s="214"/>
      <c r="AE332" s="214"/>
      <c r="AF332" s="214"/>
      <c r="AG332" s="214" t="s">
        <v>115</v>
      </c>
      <c r="AH332" s="214">
        <v>0</v>
      </c>
      <c r="AI332" s="214"/>
      <c r="AJ332" s="214"/>
      <c r="AK332" s="214"/>
      <c r="AL332" s="214"/>
      <c r="AM332" s="214"/>
      <c r="AN332" s="214"/>
      <c r="AO332" s="214"/>
      <c r="AP332" s="214"/>
      <c r="AQ332" s="214"/>
      <c r="AR332" s="214"/>
      <c r="AS332" s="214"/>
      <c r="AT332" s="214"/>
      <c r="AU332" s="214"/>
      <c r="AV332" s="214"/>
      <c r="AW332" s="214"/>
      <c r="AX332" s="214"/>
      <c r="AY332" s="214"/>
      <c r="AZ332" s="214"/>
      <c r="BA332" s="214"/>
      <c r="BB332" s="214"/>
      <c r="BC332" s="214"/>
      <c r="BD332" s="214"/>
      <c r="BE332" s="214"/>
      <c r="BF332" s="214"/>
      <c r="BG332" s="214"/>
      <c r="BH332" s="214"/>
    </row>
    <row r="333" spans="1:60" ht="22.5" outlineLevel="1">
      <c r="A333" s="243">
        <v>48</v>
      </c>
      <c r="B333" s="244" t="s">
        <v>338</v>
      </c>
      <c r="C333" s="253" t="s">
        <v>339</v>
      </c>
      <c r="D333" s="245" t="s">
        <v>110</v>
      </c>
      <c r="E333" s="246">
        <v>4</v>
      </c>
      <c r="F333" s="247">
        <f>H333+J333</f>
        <v>0</v>
      </c>
      <c r="G333" s="247">
        <f>ROUND(E333*F333,2)</f>
        <v>0</v>
      </c>
      <c r="H333" s="248"/>
      <c r="I333" s="247">
        <f>ROUND(E333*H333,2)</f>
        <v>0</v>
      </c>
      <c r="J333" s="248"/>
      <c r="K333" s="247">
        <f>ROUND(E333*J333,2)</f>
        <v>0</v>
      </c>
      <c r="L333" s="247">
        <v>21</v>
      </c>
      <c r="M333" s="247">
        <f>G333*(1+L333/100)</f>
        <v>0</v>
      </c>
      <c r="N333" s="247">
        <v>2.9000000000000001E-2</v>
      </c>
      <c r="O333" s="247">
        <f>ROUND(E333*N333,2)</f>
        <v>0.12</v>
      </c>
      <c r="P333" s="247">
        <v>0</v>
      </c>
      <c r="Q333" s="247">
        <f>ROUND(E333*P333,2)</f>
        <v>0</v>
      </c>
      <c r="R333" s="247" t="s">
        <v>233</v>
      </c>
      <c r="S333" s="247" t="s">
        <v>111</v>
      </c>
      <c r="T333" s="249" t="s">
        <v>111</v>
      </c>
      <c r="U333" s="233">
        <v>0</v>
      </c>
      <c r="V333" s="233">
        <f>ROUND(E333*U333,2)</f>
        <v>0</v>
      </c>
      <c r="W333" s="233"/>
      <c r="X333" s="233" t="s">
        <v>234</v>
      </c>
      <c r="Y333" s="214"/>
      <c r="Z333" s="214"/>
      <c r="AA333" s="214"/>
      <c r="AB333" s="214"/>
      <c r="AC333" s="214"/>
      <c r="AD333" s="214"/>
      <c r="AE333" s="214"/>
      <c r="AF333" s="214"/>
      <c r="AG333" s="214" t="s">
        <v>240</v>
      </c>
      <c r="AH333" s="214"/>
      <c r="AI333" s="214"/>
      <c r="AJ333" s="214"/>
      <c r="AK333" s="214"/>
      <c r="AL333" s="214"/>
      <c r="AM333" s="214"/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</row>
    <row r="334" spans="1:60" outlineLevel="1">
      <c r="A334" s="231"/>
      <c r="B334" s="232"/>
      <c r="C334" s="254" t="s">
        <v>167</v>
      </c>
      <c r="D334" s="234"/>
      <c r="E334" s="235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  <c r="V334" s="233"/>
      <c r="W334" s="233"/>
      <c r="X334" s="233"/>
      <c r="Y334" s="214"/>
      <c r="Z334" s="214"/>
      <c r="AA334" s="214"/>
      <c r="AB334" s="214"/>
      <c r="AC334" s="214"/>
      <c r="AD334" s="214"/>
      <c r="AE334" s="214"/>
      <c r="AF334" s="214"/>
      <c r="AG334" s="214" t="s">
        <v>115</v>
      </c>
      <c r="AH334" s="214">
        <v>0</v>
      </c>
      <c r="AI334" s="214"/>
      <c r="AJ334" s="214"/>
      <c r="AK334" s="214"/>
      <c r="AL334" s="214"/>
      <c r="AM334" s="214"/>
      <c r="AN334" s="214"/>
      <c r="AO334" s="214"/>
      <c r="AP334" s="214"/>
      <c r="AQ334" s="214"/>
      <c r="AR334" s="214"/>
      <c r="AS334" s="214"/>
      <c r="AT334" s="214"/>
      <c r="AU334" s="214"/>
      <c r="AV334" s="214"/>
      <c r="AW334" s="214"/>
      <c r="AX334" s="214"/>
      <c r="AY334" s="214"/>
      <c r="AZ334" s="214"/>
      <c r="BA334" s="214"/>
      <c r="BB334" s="214"/>
      <c r="BC334" s="214"/>
      <c r="BD334" s="214"/>
      <c r="BE334" s="214"/>
      <c r="BF334" s="214"/>
      <c r="BG334" s="214"/>
      <c r="BH334" s="214"/>
    </row>
    <row r="335" spans="1:60" outlineLevel="1">
      <c r="A335" s="231"/>
      <c r="B335" s="232"/>
      <c r="C335" s="254" t="s">
        <v>63</v>
      </c>
      <c r="D335" s="234"/>
      <c r="E335" s="235">
        <v>2</v>
      </c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  <c r="V335" s="233"/>
      <c r="W335" s="233"/>
      <c r="X335" s="233"/>
      <c r="Y335" s="214"/>
      <c r="Z335" s="214"/>
      <c r="AA335" s="214"/>
      <c r="AB335" s="214"/>
      <c r="AC335" s="214"/>
      <c r="AD335" s="214"/>
      <c r="AE335" s="214"/>
      <c r="AF335" s="214"/>
      <c r="AG335" s="214" t="s">
        <v>115</v>
      </c>
      <c r="AH335" s="214">
        <v>0</v>
      </c>
      <c r="AI335" s="214"/>
      <c r="AJ335" s="214"/>
      <c r="AK335" s="214"/>
      <c r="AL335" s="214"/>
      <c r="AM335" s="214"/>
      <c r="AN335" s="214"/>
      <c r="AO335" s="214"/>
      <c r="AP335" s="214"/>
      <c r="AQ335" s="214"/>
      <c r="AR335" s="214"/>
      <c r="AS335" s="214"/>
      <c r="AT335" s="214"/>
      <c r="AU335" s="214"/>
      <c r="AV335" s="214"/>
      <c r="AW335" s="214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</row>
    <row r="336" spans="1:60" outlineLevel="1">
      <c r="A336" s="231"/>
      <c r="B336" s="232"/>
      <c r="C336" s="254" t="s">
        <v>169</v>
      </c>
      <c r="D336" s="234"/>
      <c r="E336" s="235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  <c r="V336" s="233"/>
      <c r="W336" s="233"/>
      <c r="X336" s="233"/>
      <c r="Y336" s="214"/>
      <c r="Z336" s="214"/>
      <c r="AA336" s="214"/>
      <c r="AB336" s="214"/>
      <c r="AC336" s="214"/>
      <c r="AD336" s="214"/>
      <c r="AE336" s="214"/>
      <c r="AF336" s="214"/>
      <c r="AG336" s="214" t="s">
        <v>115</v>
      </c>
      <c r="AH336" s="214">
        <v>0</v>
      </c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</row>
    <row r="337" spans="1:60" outlineLevel="1">
      <c r="A337" s="231"/>
      <c r="B337" s="232"/>
      <c r="C337" s="254" t="s">
        <v>63</v>
      </c>
      <c r="D337" s="234"/>
      <c r="E337" s="235">
        <v>2</v>
      </c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  <c r="V337" s="233"/>
      <c r="W337" s="233"/>
      <c r="X337" s="233"/>
      <c r="Y337" s="214"/>
      <c r="Z337" s="214"/>
      <c r="AA337" s="214"/>
      <c r="AB337" s="214"/>
      <c r="AC337" s="214"/>
      <c r="AD337" s="214"/>
      <c r="AE337" s="214"/>
      <c r="AF337" s="214"/>
      <c r="AG337" s="214" t="s">
        <v>115</v>
      </c>
      <c r="AH337" s="214">
        <v>0</v>
      </c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</row>
    <row r="338" spans="1:60" outlineLevel="1">
      <c r="A338" s="243">
        <v>49</v>
      </c>
      <c r="B338" s="244" t="s">
        <v>302</v>
      </c>
      <c r="C338" s="253" t="s">
        <v>303</v>
      </c>
      <c r="D338" s="245" t="s">
        <v>120</v>
      </c>
      <c r="E338" s="246">
        <v>129.82991999999999</v>
      </c>
      <c r="F338" s="247">
        <f>H338+J338</f>
        <v>0</v>
      </c>
      <c r="G338" s="247">
        <f>ROUND(E338*F338,2)</f>
        <v>0</v>
      </c>
      <c r="H338" s="248"/>
      <c r="I338" s="247">
        <f>ROUND(E338*H338,2)</f>
        <v>0</v>
      </c>
      <c r="J338" s="248"/>
      <c r="K338" s="247">
        <f>ROUND(E338*J338,2)</f>
        <v>0</v>
      </c>
      <c r="L338" s="247">
        <v>21</v>
      </c>
      <c r="M338" s="247">
        <f>G338*(1+L338/100)</f>
        <v>0</v>
      </c>
      <c r="N338" s="247">
        <v>2.9999999999999997E-4</v>
      </c>
      <c r="O338" s="247">
        <f>ROUND(E338*N338,2)</f>
        <v>0.04</v>
      </c>
      <c r="P338" s="247">
        <v>0</v>
      </c>
      <c r="Q338" s="247">
        <f>ROUND(E338*P338,2)</f>
        <v>0</v>
      </c>
      <c r="R338" s="247" t="s">
        <v>233</v>
      </c>
      <c r="S338" s="247" t="s">
        <v>111</v>
      </c>
      <c r="T338" s="249" t="s">
        <v>111</v>
      </c>
      <c r="U338" s="233">
        <v>0</v>
      </c>
      <c r="V338" s="233">
        <f>ROUND(E338*U338,2)</f>
        <v>0</v>
      </c>
      <c r="W338" s="233"/>
      <c r="X338" s="233" t="s">
        <v>234</v>
      </c>
      <c r="Y338" s="214"/>
      <c r="Z338" s="214"/>
      <c r="AA338" s="214"/>
      <c r="AB338" s="214"/>
      <c r="AC338" s="214"/>
      <c r="AD338" s="214"/>
      <c r="AE338" s="214"/>
      <c r="AF338" s="214"/>
      <c r="AG338" s="214" t="s">
        <v>240</v>
      </c>
      <c r="AH338" s="214"/>
      <c r="AI338" s="214"/>
      <c r="AJ338" s="214"/>
      <c r="AK338" s="214"/>
      <c r="AL338" s="214"/>
      <c r="AM338" s="214"/>
      <c r="AN338" s="214"/>
      <c r="AO338" s="214"/>
      <c r="AP338" s="214"/>
      <c r="AQ338" s="214"/>
      <c r="AR338" s="214"/>
      <c r="AS338" s="214"/>
      <c r="AT338" s="214"/>
      <c r="AU338" s="214"/>
      <c r="AV338" s="214"/>
      <c r="AW338" s="214"/>
      <c r="AX338" s="214"/>
      <c r="AY338" s="214"/>
      <c r="AZ338" s="214"/>
      <c r="BA338" s="214"/>
      <c r="BB338" s="214"/>
      <c r="BC338" s="214"/>
      <c r="BD338" s="214"/>
      <c r="BE338" s="214"/>
      <c r="BF338" s="214"/>
      <c r="BG338" s="214"/>
      <c r="BH338" s="214"/>
    </row>
    <row r="339" spans="1:60" outlineLevel="1">
      <c r="A339" s="231"/>
      <c r="B339" s="232"/>
      <c r="C339" s="254" t="s">
        <v>306</v>
      </c>
      <c r="D339" s="234"/>
      <c r="E339" s="235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  <c r="V339" s="233"/>
      <c r="W339" s="233"/>
      <c r="X339" s="233"/>
      <c r="Y339" s="214"/>
      <c r="Z339" s="214"/>
      <c r="AA339" s="214"/>
      <c r="AB339" s="214"/>
      <c r="AC339" s="214"/>
      <c r="AD339" s="214"/>
      <c r="AE339" s="214"/>
      <c r="AF339" s="214"/>
      <c r="AG339" s="214" t="s">
        <v>115</v>
      </c>
      <c r="AH339" s="214">
        <v>0</v>
      </c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14"/>
      <c r="BB339" s="214"/>
      <c r="BC339" s="214"/>
      <c r="BD339" s="214"/>
      <c r="BE339" s="214"/>
      <c r="BF339" s="214"/>
      <c r="BG339" s="214"/>
      <c r="BH339" s="214"/>
    </row>
    <row r="340" spans="1:60" outlineLevel="1">
      <c r="A340" s="231"/>
      <c r="B340" s="232"/>
      <c r="C340" s="254" t="s">
        <v>167</v>
      </c>
      <c r="D340" s="234"/>
      <c r="E340" s="235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  <c r="V340" s="233"/>
      <c r="W340" s="233"/>
      <c r="X340" s="233"/>
      <c r="Y340" s="214"/>
      <c r="Z340" s="214"/>
      <c r="AA340" s="214"/>
      <c r="AB340" s="214"/>
      <c r="AC340" s="214"/>
      <c r="AD340" s="214"/>
      <c r="AE340" s="214"/>
      <c r="AF340" s="214"/>
      <c r="AG340" s="214" t="s">
        <v>115</v>
      </c>
      <c r="AH340" s="214">
        <v>0</v>
      </c>
      <c r="AI340" s="214"/>
      <c r="AJ340" s="214"/>
      <c r="AK340" s="214"/>
      <c r="AL340" s="214"/>
      <c r="AM340" s="214"/>
      <c r="AN340" s="214"/>
      <c r="AO340" s="214"/>
      <c r="AP340" s="214"/>
      <c r="AQ340" s="214"/>
      <c r="AR340" s="214"/>
      <c r="AS340" s="214"/>
      <c r="AT340" s="214"/>
      <c r="AU340" s="214"/>
      <c r="AV340" s="214"/>
      <c r="AW340" s="214"/>
      <c r="AX340" s="214"/>
      <c r="AY340" s="214"/>
      <c r="AZ340" s="214"/>
      <c r="BA340" s="214"/>
      <c r="BB340" s="214"/>
      <c r="BC340" s="214"/>
      <c r="BD340" s="214"/>
      <c r="BE340" s="214"/>
      <c r="BF340" s="214"/>
      <c r="BG340" s="214"/>
      <c r="BH340" s="214"/>
    </row>
    <row r="341" spans="1:60" outlineLevel="1">
      <c r="A341" s="231"/>
      <c r="B341" s="232"/>
      <c r="C341" s="254" t="s">
        <v>340</v>
      </c>
      <c r="D341" s="234"/>
      <c r="E341" s="235">
        <v>29.0136</v>
      </c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  <c r="V341" s="233"/>
      <c r="W341" s="233"/>
      <c r="X341" s="233"/>
      <c r="Y341" s="214"/>
      <c r="Z341" s="214"/>
      <c r="AA341" s="214"/>
      <c r="AB341" s="214"/>
      <c r="AC341" s="214"/>
      <c r="AD341" s="214"/>
      <c r="AE341" s="214"/>
      <c r="AF341" s="214"/>
      <c r="AG341" s="214" t="s">
        <v>115</v>
      </c>
      <c r="AH341" s="214">
        <v>0</v>
      </c>
      <c r="AI341" s="214"/>
      <c r="AJ341" s="214"/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</row>
    <row r="342" spans="1:60" outlineLevel="1">
      <c r="A342" s="231"/>
      <c r="B342" s="232"/>
      <c r="C342" s="254" t="s">
        <v>169</v>
      </c>
      <c r="D342" s="234"/>
      <c r="E342" s="235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  <c r="V342" s="233"/>
      <c r="W342" s="233"/>
      <c r="X342" s="233"/>
      <c r="Y342" s="214"/>
      <c r="Z342" s="214"/>
      <c r="AA342" s="214"/>
      <c r="AB342" s="214"/>
      <c r="AC342" s="214"/>
      <c r="AD342" s="214"/>
      <c r="AE342" s="214"/>
      <c r="AF342" s="214"/>
      <c r="AG342" s="214" t="s">
        <v>115</v>
      </c>
      <c r="AH342" s="214">
        <v>0</v>
      </c>
      <c r="AI342" s="214"/>
      <c r="AJ342" s="214"/>
      <c r="AK342" s="214"/>
      <c r="AL342" s="214"/>
      <c r="AM342" s="214"/>
      <c r="AN342" s="214"/>
      <c r="AO342" s="214"/>
      <c r="AP342" s="214"/>
      <c r="AQ342" s="214"/>
      <c r="AR342" s="214"/>
      <c r="AS342" s="214"/>
      <c r="AT342" s="214"/>
      <c r="AU342" s="214"/>
      <c r="AV342" s="214"/>
      <c r="AW342" s="214"/>
      <c r="AX342" s="214"/>
      <c r="AY342" s="214"/>
      <c r="AZ342" s="214"/>
      <c r="BA342" s="214"/>
      <c r="BB342" s="214"/>
      <c r="BC342" s="214"/>
      <c r="BD342" s="214"/>
      <c r="BE342" s="214"/>
      <c r="BF342" s="214"/>
      <c r="BG342" s="214"/>
      <c r="BH342" s="214"/>
    </row>
    <row r="343" spans="1:60" outlineLevel="1">
      <c r="A343" s="231"/>
      <c r="B343" s="232"/>
      <c r="C343" s="254" t="s">
        <v>341</v>
      </c>
      <c r="D343" s="234"/>
      <c r="E343" s="235">
        <v>34.816319999999997</v>
      </c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  <c r="V343" s="233"/>
      <c r="W343" s="233"/>
      <c r="X343" s="233"/>
      <c r="Y343" s="214"/>
      <c r="Z343" s="214"/>
      <c r="AA343" s="214"/>
      <c r="AB343" s="214"/>
      <c r="AC343" s="214"/>
      <c r="AD343" s="214"/>
      <c r="AE343" s="214"/>
      <c r="AF343" s="214"/>
      <c r="AG343" s="214" t="s">
        <v>115</v>
      </c>
      <c r="AH343" s="214">
        <v>0</v>
      </c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4"/>
      <c r="BB343" s="214"/>
      <c r="BC343" s="214"/>
      <c r="BD343" s="214"/>
      <c r="BE343" s="214"/>
      <c r="BF343" s="214"/>
      <c r="BG343" s="214"/>
      <c r="BH343" s="214"/>
    </row>
    <row r="344" spans="1:60" ht="22.5" outlineLevel="1">
      <c r="A344" s="231"/>
      <c r="B344" s="232"/>
      <c r="C344" s="254" t="s">
        <v>309</v>
      </c>
      <c r="D344" s="234"/>
      <c r="E344" s="235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  <c r="X344" s="233"/>
      <c r="Y344" s="214"/>
      <c r="Z344" s="214"/>
      <c r="AA344" s="214"/>
      <c r="AB344" s="214"/>
      <c r="AC344" s="214"/>
      <c r="AD344" s="214"/>
      <c r="AE344" s="214"/>
      <c r="AF344" s="214"/>
      <c r="AG344" s="214" t="s">
        <v>115</v>
      </c>
      <c r="AH344" s="214">
        <v>0</v>
      </c>
      <c r="AI344" s="214"/>
      <c r="AJ344" s="214"/>
      <c r="AK344" s="214"/>
      <c r="AL344" s="214"/>
      <c r="AM344" s="214"/>
      <c r="AN344" s="214"/>
      <c r="AO344" s="214"/>
      <c r="AP344" s="214"/>
      <c r="AQ344" s="214"/>
      <c r="AR344" s="214"/>
      <c r="AS344" s="214"/>
      <c r="AT344" s="214"/>
      <c r="AU344" s="214"/>
      <c r="AV344" s="214"/>
      <c r="AW344" s="214"/>
      <c r="AX344" s="214"/>
      <c r="AY344" s="214"/>
      <c r="AZ344" s="214"/>
      <c r="BA344" s="214"/>
      <c r="BB344" s="214"/>
      <c r="BC344" s="214"/>
      <c r="BD344" s="214"/>
      <c r="BE344" s="214"/>
      <c r="BF344" s="214"/>
      <c r="BG344" s="214"/>
      <c r="BH344" s="214"/>
    </row>
    <row r="345" spans="1:60" outlineLevel="1">
      <c r="A345" s="231"/>
      <c r="B345" s="232"/>
      <c r="C345" s="254" t="s">
        <v>167</v>
      </c>
      <c r="D345" s="234"/>
      <c r="E345" s="235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  <c r="V345" s="233"/>
      <c r="W345" s="233"/>
      <c r="X345" s="233"/>
      <c r="Y345" s="214"/>
      <c r="Z345" s="214"/>
      <c r="AA345" s="214"/>
      <c r="AB345" s="214"/>
      <c r="AC345" s="214"/>
      <c r="AD345" s="214"/>
      <c r="AE345" s="214"/>
      <c r="AF345" s="214"/>
      <c r="AG345" s="214" t="s">
        <v>115</v>
      </c>
      <c r="AH345" s="214">
        <v>0</v>
      </c>
      <c r="AI345" s="214"/>
      <c r="AJ345" s="214"/>
      <c r="AK345" s="214"/>
      <c r="AL345" s="214"/>
      <c r="AM345" s="214"/>
      <c r="AN345" s="214"/>
      <c r="AO345" s="214"/>
      <c r="AP345" s="214"/>
      <c r="AQ345" s="214"/>
      <c r="AR345" s="214"/>
      <c r="AS345" s="214"/>
      <c r="AT345" s="214"/>
      <c r="AU345" s="214"/>
      <c r="AV345" s="214"/>
      <c r="AW345" s="214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</row>
    <row r="346" spans="1:60" outlineLevel="1">
      <c r="A346" s="231"/>
      <c r="B346" s="232"/>
      <c r="C346" s="254" t="s">
        <v>342</v>
      </c>
      <c r="D346" s="234"/>
      <c r="E346" s="235">
        <v>26.4</v>
      </c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  <c r="V346" s="233"/>
      <c r="W346" s="233"/>
      <c r="X346" s="233"/>
      <c r="Y346" s="214"/>
      <c r="Z346" s="214"/>
      <c r="AA346" s="214"/>
      <c r="AB346" s="214"/>
      <c r="AC346" s="214"/>
      <c r="AD346" s="214"/>
      <c r="AE346" s="214"/>
      <c r="AF346" s="214"/>
      <c r="AG346" s="214" t="s">
        <v>115</v>
      </c>
      <c r="AH346" s="214">
        <v>0</v>
      </c>
      <c r="AI346" s="214"/>
      <c r="AJ346" s="214"/>
      <c r="AK346" s="214"/>
      <c r="AL346" s="214"/>
      <c r="AM346" s="214"/>
      <c r="AN346" s="214"/>
      <c r="AO346" s="214"/>
      <c r="AP346" s="214"/>
      <c r="AQ346" s="214"/>
      <c r="AR346" s="214"/>
      <c r="AS346" s="214"/>
      <c r="AT346" s="214"/>
      <c r="AU346" s="214"/>
      <c r="AV346" s="214"/>
      <c r="AW346" s="214"/>
      <c r="AX346" s="214"/>
      <c r="AY346" s="214"/>
      <c r="AZ346" s="214"/>
      <c r="BA346" s="214"/>
      <c r="BB346" s="214"/>
      <c r="BC346" s="214"/>
      <c r="BD346" s="214"/>
      <c r="BE346" s="214"/>
      <c r="BF346" s="214"/>
      <c r="BG346" s="214"/>
      <c r="BH346" s="214"/>
    </row>
    <row r="347" spans="1:60" outlineLevel="1">
      <c r="A347" s="231"/>
      <c r="B347" s="232"/>
      <c r="C347" s="254" t="s">
        <v>169</v>
      </c>
      <c r="D347" s="234"/>
      <c r="E347" s="235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  <c r="V347" s="233"/>
      <c r="W347" s="233"/>
      <c r="X347" s="233"/>
      <c r="Y347" s="214"/>
      <c r="Z347" s="214"/>
      <c r="AA347" s="214"/>
      <c r="AB347" s="214"/>
      <c r="AC347" s="214"/>
      <c r="AD347" s="214"/>
      <c r="AE347" s="214"/>
      <c r="AF347" s="214"/>
      <c r="AG347" s="214" t="s">
        <v>115</v>
      </c>
      <c r="AH347" s="214">
        <v>0</v>
      </c>
      <c r="AI347" s="214"/>
      <c r="AJ347" s="214"/>
      <c r="AK347" s="214"/>
      <c r="AL347" s="214"/>
      <c r="AM347" s="214"/>
      <c r="AN347" s="214"/>
      <c r="AO347" s="214"/>
      <c r="AP347" s="214"/>
      <c r="AQ347" s="214"/>
      <c r="AR347" s="214"/>
      <c r="AS347" s="214"/>
      <c r="AT347" s="214"/>
      <c r="AU347" s="214"/>
      <c r="AV347" s="214"/>
      <c r="AW347" s="214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</row>
    <row r="348" spans="1:60" outlineLevel="1">
      <c r="A348" s="231"/>
      <c r="B348" s="232"/>
      <c r="C348" s="254" t="s">
        <v>343</v>
      </c>
      <c r="D348" s="234"/>
      <c r="E348" s="235">
        <v>39.6</v>
      </c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  <c r="V348" s="233"/>
      <c r="W348" s="233"/>
      <c r="X348" s="233"/>
      <c r="Y348" s="214"/>
      <c r="Z348" s="214"/>
      <c r="AA348" s="214"/>
      <c r="AB348" s="214"/>
      <c r="AC348" s="214"/>
      <c r="AD348" s="214"/>
      <c r="AE348" s="214"/>
      <c r="AF348" s="214"/>
      <c r="AG348" s="214" t="s">
        <v>115</v>
      </c>
      <c r="AH348" s="214">
        <v>0</v>
      </c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4"/>
      <c r="BB348" s="214"/>
      <c r="BC348" s="214"/>
      <c r="BD348" s="214"/>
      <c r="BE348" s="214"/>
      <c r="BF348" s="214"/>
      <c r="BG348" s="214"/>
      <c r="BH348" s="214"/>
    </row>
    <row r="349" spans="1:60">
      <c r="A349" s="237" t="s">
        <v>106</v>
      </c>
      <c r="B349" s="238" t="s">
        <v>69</v>
      </c>
      <c r="C349" s="252" t="s">
        <v>70</v>
      </c>
      <c r="D349" s="239"/>
      <c r="E349" s="240"/>
      <c r="F349" s="241"/>
      <c r="G349" s="241">
        <f>SUMIF(AG350:AG441,"&lt;&gt;NOR",G350:G441)</f>
        <v>0</v>
      </c>
      <c r="H349" s="241"/>
      <c r="I349" s="241">
        <f>SUM(I350:I441)</f>
        <v>0</v>
      </c>
      <c r="J349" s="241"/>
      <c r="K349" s="241">
        <f>SUM(K350:K441)</f>
        <v>0</v>
      </c>
      <c r="L349" s="241"/>
      <c r="M349" s="241">
        <f>SUM(M350:M441)</f>
        <v>0</v>
      </c>
      <c r="N349" s="241"/>
      <c r="O349" s="241">
        <f>SUM(O350:O441)</f>
        <v>80.78</v>
      </c>
      <c r="P349" s="241"/>
      <c r="Q349" s="241">
        <f>SUM(Q350:Q441)</f>
        <v>0</v>
      </c>
      <c r="R349" s="241"/>
      <c r="S349" s="241"/>
      <c r="T349" s="242"/>
      <c r="U349" s="236"/>
      <c r="V349" s="236">
        <f>SUM(V350:V441)</f>
        <v>95.55</v>
      </c>
      <c r="W349" s="236"/>
      <c r="X349" s="236"/>
      <c r="AG349" t="s">
        <v>107</v>
      </c>
    </row>
    <row r="350" spans="1:60" outlineLevel="1">
      <c r="A350" s="243">
        <v>50</v>
      </c>
      <c r="B350" s="244" t="s">
        <v>344</v>
      </c>
      <c r="C350" s="253" t="s">
        <v>345</v>
      </c>
      <c r="D350" s="245" t="s">
        <v>110</v>
      </c>
      <c r="E350" s="246">
        <v>7</v>
      </c>
      <c r="F350" s="247">
        <f>H350+J350</f>
        <v>0</v>
      </c>
      <c r="G350" s="247">
        <f>ROUND(E350*F350,2)</f>
        <v>0</v>
      </c>
      <c r="H350" s="248"/>
      <c r="I350" s="247">
        <f>ROUND(E350*H350,2)</f>
        <v>0</v>
      </c>
      <c r="J350" s="248"/>
      <c r="K350" s="247">
        <f>ROUND(E350*J350,2)</f>
        <v>0</v>
      </c>
      <c r="L350" s="247">
        <v>21</v>
      </c>
      <c r="M350" s="247">
        <f>G350*(1+L350/100)</f>
        <v>0</v>
      </c>
      <c r="N350" s="247">
        <v>0.1125</v>
      </c>
      <c r="O350" s="247">
        <f>ROUND(E350*N350,2)</f>
        <v>0.79</v>
      </c>
      <c r="P350" s="247">
        <v>0</v>
      </c>
      <c r="Q350" s="247">
        <f>ROUND(E350*P350,2)</f>
        <v>0</v>
      </c>
      <c r="R350" s="247"/>
      <c r="S350" s="247" t="s">
        <v>111</v>
      </c>
      <c r="T350" s="249" t="s">
        <v>111</v>
      </c>
      <c r="U350" s="233">
        <v>0.92</v>
      </c>
      <c r="V350" s="233">
        <f>ROUND(E350*U350,2)</f>
        <v>6.44</v>
      </c>
      <c r="W350" s="233"/>
      <c r="X350" s="233" t="s">
        <v>112</v>
      </c>
      <c r="Y350" s="214"/>
      <c r="Z350" s="214"/>
      <c r="AA350" s="214"/>
      <c r="AB350" s="214"/>
      <c r="AC350" s="214"/>
      <c r="AD350" s="214"/>
      <c r="AE350" s="214"/>
      <c r="AF350" s="214"/>
      <c r="AG350" s="214" t="s">
        <v>113</v>
      </c>
      <c r="AH350" s="214"/>
      <c r="AI350" s="214"/>
      <c r="AJ350" s="214"/>
      <c r="AK350" s="214"/>
      <c r="AL350" s="214"/>
      <c r="AM350" s="214"/>
      <c r="AN350" s="214"/>
      <c r="AO350" s="214"/>
      <c r="AP350" s="214"/>
      <c r="AQ350" s="214"/>
      <c r="AR350" s="214"/>
      <c r="AS350" s="214"/>
      <c r="AT350" s="214"/>
      <c r="AU350" s="214"/>
      <c r="AV350" s="214"/>
      <c r="AW350" s="214"/>
      <c r="AX350" s="214"/>
      <c r="AY350" s="214"/>
      <c r="AZ350" s="214"/>
      <c r="BA350" s="214"/>
      <c r="BB350" s="214"/>
      <c r="BC350" s="214"/>
      <c r="BD350" s="214"/>
      <c r="BE350" s="214"/>
      <c r="BF350" s="214"/>
      <c r="BG350" s="214"/>
      <c r="BH350" s="214"/>
    </row>
    <row r="351" spans="1:60" outlineLevel="1">
      <c r="A351" s="231"/>
      <c r="B351" s="232"/>
      <c r="C351" s="254" t="s">
        <v>346</v>
      </c>
      <c r="D351" s="234"/>
      <c r="E351" s="235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  <c r="V351" s="233"/>
      <c r="W351" s="233"/>
      <c r="X351" s="233"/>
      <c r="Y351" s="214"/>
      <c r="Z351" s="214"/>
      <c r="AA351" s="214"/>
      <c r="AB351" s="214"/>
      <c r="AC351" s="214"/>
      <c r="AD351" s="214"/>
      <c r="AE351" s="214"/>
      <c r="AF351" s="214"/>
      <c r="AG351" s="214" t="s">
        <v>115</v>
      </c>
      <c r="AH351" s="214">
        <v>0</v>
      </c>
      <c r="AI351" s="214"/>
      <c r="AJ351" s="214"/>
      <c r="AK351" s="214"/>
      <c r="AL351" s="214"/>
      <c r="AM351" s="214"/>
      <c r="AN351" s="214"/>
      <c r="AO351" s="214"/>
      <c r="AP351" s="214"/>
      <c r="AQ351" s="214"/>
      <c r="AR351" s="214"/>
      <c r="AS351" s="214"/>
      <c r="AT351" s="214"/>
      <c r="AU351" s="214"/>
      <c r="AV351" s="214"/>
      <c r="AW351" s="214"/>
      <c r="AX351" s="214"/>
      <c r="AY351" s="214"/>
      <c r="AZ351" s="214"/>
      <c r="BA351" s="214"/>
      <c r="BB351" s="214"/>
      <c r="BC351" s="214"/>
      <c r="BD351" s="214"/>
      <c r="BE351" s="214"/>
      <c r="BF351" s="214"/>
      <c r="BG351" s="214"/>
      <c r="BH351" s="214"/>
    </row>
    <row r="352" spans="1:60" outlineLevel="1">
      <c r="A352" s="231"/>
      <c r="B352" s="232"/>
      <c r="C352" s="254" t="s">
        <v>43</v>
      </c>
      <c r="D352" s="234"/>
      <c r="E352" s="235">
        <v>1</v>
      </c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  <c r="V352" s="233"/>
      <c r="W352" s="233"/>
      <c r="X352" s="233"/>
      <c r="Y352" s="214"/>
      <c r="Z352" s="214"/>
      <c r="AA352" s="214"/>
      <c r="AB352" s="214"/>
      <c r="AC352" s="214"/>
      <c r="AD352" s="214"/>
      <c r="AE352" s="214"/>
      <c r="AF352" s="214"/>
      <c r="AG352" s="214" t="s">
        <v>115</v>
      </c>
      <c r="AH352" s="214">
        <v>0</v>
      </c>
      <c r="AI352" s="214"/>
      <c r="AJ352" s="214"/>
      <c r="AK352" s="214"/>
      <c r="AL352" s="214"/>
      <c r="AM352" s="214"/>
      <c r="AN352" s="214"/>
      <c r="AO352" s="214"/>
      <c r="AP352" s="214"/>
      <c r="AQ352" s="214"/>
      <c r="AR352" s="214"/>
      <c r="AS352" s="214"/>
      <c r="AT352" s="214"/>
      <c r="AU352" s="214"/>
      <c r="AV352" s="214"/>
      <c r="AW352" s="214"/>
      <c r="AX352" s="214"/>
      <c r="AY352" s="214"/>
      <c r="AZ352" s="214"/>
      <c r="BA352" s="214"/>
      <c r="BB352" s="214"/>
      <c r="BC352" s="214"/>
      <c r="BD352" s="214"/>
      <c r="BE352" s="214"/>
      <c r="BF352" s="214"/>
      <c r="BG352" s="214"/>
      <c r="BH352" s="214"/>
    </row>
    <row r="353" spans="1:60" outlineLevel="1">
      <c r="A353" s="231"/>
      <c r="B353" s="232"/>
      <c r="C353" s="254" t="s">
        <v>347</v>
      </c>
      <c r="D353" s="234"/>
      <c r="E353" s="235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14"/>
      <c r="Z353" s="214"/>
      <c r="AA353" s="214"/>
      <c r="AB353" s="214"/>
      <c r="AC353" s="214"/>
      <c r="AD353" s="214"/>
      <c r="AE353" s="214"/>
      <c r="AF353" s="214"/>
      <c r="AG353" s="214" t="s">
        <v>115</v>
      </c>
      <c r="AH353" s="214">
        <v>0</v>
      </c>
      <c r="AI353" s="214"/>
      <c r="AJ353" s="214"/>
      <c r="AK353" s="214"/>
      <c r="AL353" s="214"/>
      <c r="AM353" s="214"/>
      <c r="AN353" s="214"/>
      <c r="AO353" s="214"/>
      <c r="AP353" s="214"/>
      <c r="AQ353" s="214"/>
      <c r="AR353" s="214"/>
      <c r="AS353" s="214"/>
      <c r="AT353" s="214"/>
      <c r="AU353" s="214"/>
      <c r="AV353" s="214"/>
      <c r="AW353" s="214"/>
      <c r="AX353" s="214"/>
      <c r="AY353" s="214"/>
      <c r="AZ353" s="214"/>
      <c r="BA353" s="214"/>
      <c r="BB353" s="214"/>
      <c r="BC353" s="214"/>
      <c r="BD353" s="214"/>
      <c r="BE353" s="214"/>
      <c r="BF353" s="214"/>
      <c r="BG353" s="214"/>
      <c r="BH353" s="214"/>
    </row>
    <row r="354" spans="1:60" outlineLevel="1">
      <c r="A354" s="231"/>
      <c r="B354" s="232"/>
      <c r="C354" s="254" t="s">
        <v>348</v>
      </c>
      <c r="D354" s="234"/>
      <c r="E354" s="235">
        <v>3</v>
      </c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  <c r="V354" s="233"/>
      <c r="W354" s="233"/>
      <c r="X354" s="233"/>
      <c r="Y354" s="214"/>
      <c r="Z354" s="214"/>
      <c r="AA354" s="214"/>
      <c r="AB354" s="214"/>
      <c r="AC354" s="214"/>
      <c r="AD354" s="214"/>
      <c r="AE354" s="214"/>
      <c r="AF354" s="214"/>
      <c r="AG354" s="214" t="s">
        <v>115</v>
      </c>
      <c r="AH354" s="214">
        <v>0</v>
      </c>
      <c r="AI354" s="214"/>
      <c r="AJ354" s="214"/>
      <c r="AK354" s="214"/>
      <c r="AL354" s="214"/>
      <c r="AM354" s="214"/>
      <c r="AN354" s="214"/>
      <c r="AO354" s="214"/>
      <c r="AP354" s="214"/>
      <c r="AQ354" s="214"/>
      <c r="AR354" s="214"/>
      <c r="AS354" s="214"/>
      <c r="AT354" s="214"/>
      <c r="AU354" s="214"/>
      <c r="AV354" s="214"/>
      <c r="AW354" s="214"/>
      <c r="AX354" s="214"/>
      <c r="AY354" s="214"/>
      <c r="AZ354" s="214"/>
      <c r="BA354" s="214"/>
      <c r="BB354" s="214"/>
      <c r="BC354" s="214"/>
      <c r="BD354" s="214"/>
      <c r="BE354" s="214"/>
      <c r="BF354" s="214"/>
      <c r="BG354" s="214"/>
      <c r="BH354" s="214"/>
    </row>
    <row r="355" spans="1:60" outlineLevel="1">
      <c r="A355" s="231"/>
      <c r="B355" s="232"/>
      <c r="C355" s="254" t="s">
        <v>349</v>
      </c>
      <c r="D355" s="234"/>
      <c r="E355" s="235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  <c r="V355" s="233"/>
      <c r="W355" s="233"/>
      <c r="X355" s="233"/>
      <c r="Y355" s="214"/>
      <c r="Z355" s="214"/>
      <c r="AA355" s="214"/>
      <c r="AB355" s="214"/>
      <c r="AC355" s="214"/>
      <c r="AD355" s="214"/>
      <c r="AE355" s="214"/>
      <c r="AF355" s="214"/>
      <c r="AG355" s="214" t="s">
        <v>115</v>
      </c>
      <c r="AH355" s="214">
        <v>0</v>
      </c>
      <c r="AI355" s="214"/>
      <c r="AJ355" s="214"/>
      <c r="AK355" s="214"/>
      <c r="AL355" s="214"/>
      <c r="AM355" s="214"/>
      <c r="AN355" s="214"/>
      <c r="AO355" s="214"/>
      <c r="AP355" s="214"/>
      <c r="AQ355" s="214"/>
      <c r="AR355" s="214"/>
      <c r="AS355" s="214"/>
      <c r="AT355" s="214"/>
      <c r="AU355" s="214"/>
      <c r="AV355" s="214"/>
      <c r="AW355" s="214"/>
      <c r="AX355" s="214"/>
      <c r="AY355" s="214"/>
      <c r="AZ355" s="214"/>
      <c r="BA355" s="214"/>
      <c r="BB355" s="214"/>
      <c r="BC355" s="214"/>
      <c r="BD355" s="214"/>
      <c r="BE355" s="214"/>
      <c r="BF355" s="214"/>
      <c r="BG355" s="214"/>
      <c r="BH355" s="214"/>
    </row>
    <row r="356" spans="1:60" outlineLevel="1">
      <c r="A356" s="231"/>
      <c r="B356" s="232"/>
      <c r="C356" s="254" t="s">
        <v>348</v>
      </c>
      <c r="D356" s="234"/>
      <c r="E356" s="235">
        <v>3</v>
      </c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  <c r="V356" s="233"/>
      <c r="W356" s="233"/>
      <c r="X356" s="233"/>
      <c r="Y356" s="214"/>
      <c r="Z356" s="214"/>
      <c r="AA356" s="214"/>
      <c r="AB356" s="214"/>
      <c r="AC356" s="214"/>
      <c r="AD356" s="214"/>
      <c r="AE356" s="214"/>
      <c r="AF356" s="214"/>
      <c r="AG356" s="214" t="s">
        <v>115</v>
      </c>
      <c r="AH356" s="214">
        <v>0</v>
      </c>
      <c r="AI356" s="214"/>
      <c r="AJ356" s="214"/>
      <c r="AK356" s="214"/>
      <c r="AL356" s="214"/>
      <c r="AM356" s="214"/>
      <c r="AN356" s="214"/>
      <c r="AO356" s="214"/>
      <c r="AP356" s="214"/>
      <c r="AQ356" s="214"/>
      <c r="AR356" s="214"/>
      <c r="AS356" s="214"/>
      <c r="AT356" s="214"/>
      <c r="AU356" s="214"/>
      <c r="AV356" s="214"/>
      <c r="AW356" s="214"/>
      <c r="AX356" s="214"/>
      <c r="AY356" s="214"/>
      <c r="AZ356" s="214"/>
      <c r="BA356" s="214"/>
      <c r="BB356" s="214"/>
      <c r="BC356" s="214"/>
      <c r="BD356" s="214"/>
      <c r="BE356" s="214"/>
      <c r="BF356" s="214"/>
      <c r="BG356" s="214"/>
      <c r="BH356" s="214"/>
    </row>
    <row r="357" spans="1:60" ht="22.5" outlineLevel="1">
      <c r="A357" s="243">
        <v>51</v>
      </c>
      <c r="B357" s="244" t="s">
        <v>350</v>
      </c>
      <c r="C357" s="253" t="s">
        <v>351</v>
      </c>
      <c r="D357" s="245" t="s">
        <v>110</v>
      </c>
      <c r="E357" s="246">
        <v>9</v>
      </c>
      <c r="F357" s="247">
        <f>H357+J357</f>
        <v>0</v>
      </c>
      <c r="G357" s="247">
        <f>ROUND(E357*F357,2)</f>
        <v>0</v>
      </c>
      <c r="H357" s="248"/>
      <c r="I357" s="247">
        <f>ROUND(E357*H357,2)</f>
        <v>0</v>
      </c>
      <c r="J357" s="248"/>
      <c r="K357" s="247">
        <f>ROUND(E357*J357,2)</f>
        <v>0</v>
      </c>
      <c r="L357" s="247">
        <v>21</v>
      </c>
      <c r="M357" s="247">
        <f>G357*(1+L357/100)</f>
        <v>0</v>
      </c>
      <c r="N357" s="247">
        <v>0</v>
      </c>
      <c r="O357" s="247">
        <f>ROUND(E357*N357,2)</f>
        <v>0</v>
      </c>
      <c r="P357" s="247">
        <v>0</v>
      </c>
      <c r="Q357" s="247">
        <f>ROUND(E357*P357,2)</f>
        <v>0</v>
      </c>
      <c r="R357" s="247"/>
      <c r="S357" s="247" t="s">
        <v>111</v>
      </c>
      <c r="T357" s="249" t="s">
        <v>111</v>
      </c>
      <c r="U357" s="233">
        <v>0.2</v>
      </c>
      <c r="V357" s="233">
        <f>ROUND(E357*U357,2)</f>
        <v>1.8</v>
      </c>
      <c r="W357" s="233"/>
      <c r="X357" s="233" t="s">
        <v>112</v>
      </c>
      <c r="Y357" s="214"/>
      <c r="Z357" s="214"/>
      <c r="AA357" s="214"/>
      <c r="AB357" s="214"/>
      <c r="AC357" s="214"/>
      <c r="AD357" s="214"/>
      <c r="AE357" s="214"/>
      <c r="AF357" s="214"/>
      <c r="AG357" s="214" t="s">
        <v>113</v>
      </c>
      <c r="AH357" s="214"/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4"/>
      <c r="AV357" s="214"/>
      <c r="AW357" s="214"/>
      <c r="AX357" s="214"/>
      <c r="AY357" s="214"/>
      <c r="AZ357" s="214"/>
      <c r="BA357" s="214"/>
      <c r="BB357" s="214"/>
      <c r="BC357" s="214"/>
      <c r="BD357" s="214"/>
      <c r="BE357" s="214"/>
      <c r="BF357" s="214"/>
      <c r="BG357" s="214"/>
      <c r="BH357" s="214"/>
    </row>
    <row r="358" spans="1:60" outlineLevel="1">
      <c r="A358" s="231"/>
      <c r="B358" s="232"/>
      <c r="C358" s="254" t="s">
        <v>346</v>
      </c>
      <c r="D358" s="234"/>
      <c r="E358" s="235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  <c r="V358" s="233"/>
      <c r="W358" s="233"/>
      <c r="X358" s="233"/>
      <c r="Y358" s="214"/>
      <c r="Z358" s="214"/>
      <c r="AA358" s="214"/>
      <c r="AB358" s="214"/>
      <c r="AC358" s="214"/>
      <c r="AD358" s="214"/>
      <c r="AE358" s="214"/>
      <c r="AF358" s="214"/>
      <c r="AG358" s="214" t="s">
        <v>115</v>
      </c>
      <c r="AH358" s="214">
        <v>0</v>
      </c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4"/>
      <c r="AT358" s="214"/>
      <c r="AU358" s="214"/>
      <c r="AV358" s="214"/>
      <c r="AW358" s="214"/>
      <c r="AX358" s="214"/>
      <c r="AY358" s="214"/>
      <c r="AZ358" s="214"/>
      <c r="BA358" s="214"/>
      <c r="BB358" s="214"/>
      <c r="BC358" s="214"/>
      <c r="BD358" s="214"/>
      <c r="BE358" s="214"/>
      <c r="BF358" s="214"/>
      <c r="BG358" s="214"/>
      <c r="BH358" s="214"/>
    </row>
    <row r="359" spans="1:60" outlineLevel="1">
      <c r="A359" s="231"/>
      <c r="B359" s="232"/>
      <c r="C359" s="254" t="s">
        <v>352</v>
      </c>
      <c r="D359" s="234"/>
      <c r="E359" s="235">
        <v>2</v>
      </c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  <c r="V359" s="233"/>
      <c r="W359" s="233"/>
      <c r="X359" s="233"/>
      <c r="Y359" s="214"/>
      <c r="Z359" s="214"/>
      <c r="AA359" s="214"/>
      <c r="AB359" s="214"/>
      <c r="AC359" s="214"/>
      <c r="AD359" s="214"/>
      <c r="AE359" s="214"/>
      <c r="AF359" s="214"/>
      <c r="AG359" s="214" t="s">
        <v>115</v>
      </c>
      <c r="AH359" s="214">
        <v>0</v>
      </c>
      <c r="AI359" s="214"/>
      <c r="AJ359" s="214"/>
      <c r="AK359" s="214"/>
      <c r="AL359" s="214"/>
      <c r="AM359" s="214"/>
      <c r="AN359" s="214"/>
      <c r="AO359" s="214"/>
      <c r="AP359" s="214"/>
      <c r="AQ359" s="214"/>
      <c r="AR359" s="214"/>
      <c r="AS359" s="214"/>
      <c r="AT359" s="214"/>
      <c r="AU359" s="214"/>
      <c r="AV359" s="214"/>
      <c r="AW359" s="214"/>
      <c r="AX359" s="214"/>
      <c r="AY359" s="214"/>
      <c r="AZ359" s="214"/>
      <c r="BA359" s="214"/>
      <c r="BB359" s="214"/>
      <c r="BC359" s="214"/>
      <c r="BD359" s="214"/>
      <c r="BE359" s="214"/>
      <c r="BF359" s="214"/>
      <c r="BG359" s="214"/>
      <c r="BH359" s="214"/>
    </row>
    <row r="360" spans="1:60" outlineLevel="1">
      <c r="A360" s="231"/>
      <c r="B360" s="232"/>
      <c r="C360" s="254" t="s">
        <v>347</v>
      </c>
      <c r="D360" s="234"/>
      <c r="E360" s="235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14"/>
      <c r="Z360" s="214"/>
      <c r="AA360" s="214"/>
      <c r="AB360" s="214"/>
      <c r="AC360" s="214"/>
      <c r="AD360" s="214"/>
      <c r="AE360" s="214"/>
      <c r="AF360" s="214"/>
      <c r="AG360" s="214" t="s">
        <v>115</v>
      </c>
      <c r="AH360" s="214">
        <v>0</v>
      </c>
      <c r="AI360" s="214"/>
      <c r="AJ360" s="214"/>
      <c r="AK360" s="214"/>
      <c r="AL360" s="214"/>
      <c r="AM360" s="214"/>
      <c r="AN360" s="214"/>
      <c r="AO360" s="214"/>
      <c r="AP360" s="214"/>
      <c r="AQ360" s="214"/>
      <c r="AR360" s="214"/>
      <c r="AS360" s="214"/>
      <c r="AT360" s="214"/>
      <c r="AU360" s="214"/>
      <c r="AV360" s="214"/>
      <c r="AW360" s="214"/>
      <c r="AX360" s="214"/>
      <c r="AY360" s="214"/>
      <c r="AZ360" s="214"/>
      <c r="BA360" s="214"/>
      <c r="BB360" s="214"/>
      <c r="BC360" s="214"/>
      <c r="BD360" s="214"/>
      <c r="BE360" s="214"/>
      <c r="BF360" s="214"/>
      <c r="BG360" s="214"/>
      <c r="BH360" s="214"/>
    </row>
    <row r="361" spans="1:60" outlineLevel="1">
      <c r="A361" s="231"/>
      <c r="B361" s="232"/>
      <c r="C361" s="254" t="s">
        <v>353</v>
      </c>
      <c r="D361" s="234"/>
      <c r="E361" s="235">
        <v>4</v>
      </c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  <c r="V361" s="233"/>
      <c r="W361" s="233"/>
      <c r="X361" s="233"/>
      <c r="Y361" s="214"/>
      <c r="Z361" s="214"/>
      <c r="AA361" s="214"/>
      <c r="AB361" s="214"/>
      <c r="AC361" s="214"/>
      <c r="AD361" s="214"/>
      <c r="AE361" s="214"/>
      <c r="AF361" s="214"/>
      <c r="AG361" s="214" t="s">
        <v>115</v>
      </c>
      <c r="AH361" s="214">
        <v>0</v>
      </c>
      <c r="AI361" s="214"/>
      <c r="AJ361" s="214"/>
      <c r="AK361" s="214"/>
      <c r="AL361" s="214"/>
      <c r="AM361" s="214"/>
      <c r="AN361" s="214"/>
      <c r="AO361" s="214"/>
      <c r="AP361" s="214"/>
      <c r="AQ361" s="214"/>
      <c r="AR361" s="214"/>
      <c r="AS361" s="214"/>
      <c r="AT361" s="214"/>
      <c r="AU361" s="214"/>
      <c r="AV361" s="214"/>
      <c r="AW361" s="214"/>
      <c r="AX361" s="214"/>
      <c r="AY361" s="214"/>
      <c r="AZ361" s="214"/>
      <c r="BA361" s="214"/>
      <c r="BB361" s="214"/>
      <c r="BC361" s="214"/>
      <c r="BD361" s="214"/>
      <c r="BE361" s="214"/>
      <c r="BF361" s="214"/>
      <c r="BG361" s="214"/>
      <c r="BH361" s="214"/>
    </row>
    <row r="362" spans="1:60" outlineLevel="1">
      <c r="A362" s="231"/>
      <c r="B362" s="232"/>
      <c r="C362" s="254" t="s">
        <v>349</v>
      </c>
      <c r="D362" s="234"/>
      <c r="E362" s="235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  <c r="V362" s="233"/>
      <c r="W362" s="233"/>
      <c r="X362" s="233"/>
      <c r="Y362" s="214"/>
      <c r="Z362" s="214"/>
      <c r="AA362" s="214"/>
      <c r="AB362" s="214"/>
      <c r="AC362" s="214"/>
      <c r="AD362" s="214"/>
      <c r="AE362" s="214"/>
      <c r="AF362" s="214"/>
      <c r="AG362" s="214" t="s">
        <v>115</v>
      </c>
      <c r="AH362" s="214">
        <v>0</v>
      </c>
      <c r="AI362" s="214"/>
      <c r="AJ362" s="214"/>
      <c r="AK362" s="214"/>
      <c r="AL362" s="214"/>
      <c r="AM362" s="214"/>
      <c r="AN362" s="214"/>
      <c r="AO362" s="214"/>
      <c r="AP362" s="214"/>
      <c r="AQ362" s="214"/>
      <c r="AR362" s="214"/>
      <c r="AS362" s="214"/>
      <c r="AT362" s="214"/>
      <c r="AU362" s="214"/>
      <c r="AV362" s="214"/>
      <c r="AW362" s="214"/>
      <c r="AX362" s="214"/>
      <c r="AY362" s="214"/>
      <c r="AZ362" s="214"/>
      <c r="BA362" s="214"/>
      <c r="BB362" s="214"/>
      <c r="BC362" s="214"/>
      <c r="BD362" s="214"/>
      <c r="BE362" s="214"/>
      <c r="BF362" s="214"/>
      <c r="BG362" s="214"/>
      <c r="BH362" s="214"/>
    </row>
    <row r="363" spans="1:60" outlineLevel="1">
      <c r="A363" s="231"/>
      <c r="B363" s="232"/>
      <c r="C363" s="254" t="s">
        <v>348</v>
      </c>
      <c r="D363" s="234"/>
      <c r="E363" s="235">
        <v>3</v>
      </c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  <c r="V363" s="233"/>
      <c r="W363" s="233"/>
      <c r="X363" s="233"/>
      <c r="Y363" s="214"/>
      <c r="Z363" s="214"/>
      <c r="AA363" s="214"/>
      <c r="AB363" s="214"/>
      <c r="AC363" s="214"/>
      <c r="AD363" s="214"/>
      <c r="AE363" s="214"/>
      <c r="AF363" s="214"/>
      <c r="AG363" s="214" t="s">
        <v>115</v>
      </c>
      <c r="AH363" s="214">
        <v>0</v>
      </c>
      <c r="AI363" s="214"/>
      <c r="AJ363" s="214"/>
      <c r="AK363" s="214"/>
      <c r="AL363" s="214"/>
      <c r="AM363" s="214"/>
      <c r="AN363" s="214"/>
      <c r="AO363" s="214"/>
      <c r="AP363" s="214"/>
      <c r="AQ363" s="214"/>
      <c r="AR363" s="214"/>
      <c r="AS363" s="214"/>
      <c r="AT363" s="214"/>
      <c r="AU363" s="214"/>
      <c r="AV363" s="214"/>
      <c r="AW363" s="214"/>
      <c r="AX363" s="214"/>
      <c r="AY363" s="214"/>
      <c r="AZ363" s="214"/>
      <c r="BA363" s="214"/>
      <c r="BB363" s="214"/>
      <c r="BC363" s="214"/>
      <c r="BD363" s="214"/>
      <c r="BE363" s="214"/>
      <c r="BF363" s="214"/>
      <c r="BG363" s="214"/>
      <c r="BH363" s="214"/>
    </row>
    <row r="364" spans="1:60" ht="22.5" outlineLevel="1">
      <c r="A364" s="243">
        <v>52</v>
      </c>
      <c r="B364" s="244" t="s">
        <v>354</v>
      </c>
      <c r="C364" s="253" t="s">
        <v>355</v>
      </c>
      <c r="D364" s="245" t="s">
        <v>207</v>
      </c>
      <c r="E364" s="246">
        <v>203.5</v>
      </c>
      <c r="F364" s="247">
        <f>H364+J364</f>
        <v>0</v>
      </c>
      <c r="G364" s="247">
        <f>ROUND(E364*F364,2)</f>
        <v>0</v>
      </c>
      <c r="H364" s="248"/>
      <c r="I364" s="247">
        <f>ROUND(E364*H364,2)</f>
        <v>0</v>
      </c>
      <c r="J364" s="248"/>
      <c r="K364" s="247">
        <f>ROUND(E364*J364,2)</f>
        <v>0</v>
      </c>
      <c r="L364" s="247">
        <v>21</v>
      </c>
      <c r="M364" s="247">
        <f>G364*(1+L364/100)</f>
        <v>0</v>
      </c>
      <c r="N364" s="247">
        <v>9.0000000000000006E-5</v>
      </c>
      <c r="O364" s="247">
        <f>ROUND(E364*N364,2)</f>
        <v>0.02</v>
      </c>
      <c r="P364" s="247">
        <v>0</v>
      </c>
      <c r="Q364" s="247">
        <f>ROUND(E364*P364,2)</f>
        <v>0</v>
      </c>
      <c r="R364" s="247"/>
      <c r="S364" s="247" t="s">
        <v>111</v>
      </c>
      <c r="T364" s="249" t="s">
        <v>111</v>
      </c>
      <c r="U364" s="233">
        <v>0.02</v>
      </c>
      <c r="V364" s="233">
        <f>ROUND(E364*U364,2)</f>
        <v>4.07</v>
      </c>
      <c r="W364" s="233"/>
      <c r="X364" s="233" t="s">
        <v>112</v>
      </c>
      <c r="Y364" s="214"/>
      <c r="Z364" s="214"/>
      <c r="AA364" s="214"/>
      <c r="AB364" s="214"/>
      <c r="AC364" s="214"/>
      <c r="AD364" s="214"/>
      <c r="AE364" s="214"/>
      <c r="AF364" s="214"/>
      <c r="AG364" s="214" t="s">
        <v>113</v>
      </c>
      <c r="AH364" s="214"/>
      <c r="AI364" s="214"/>
      <c r="AJ364" s="214"/>
      <c r="AK364" s="214"/>
      <c r="AL364" s="214"/>
      <c r="AM364" s="214"/>
      <c r="AN364" s="214"/>
      <c r="AO364" s="214"/>
      <c r="AP364" s="214"/>
      <c r="AQ364" s="214"/>
      <c r="AR364" s="214"/>
      <c r="AS364" s="214"/>
      <c r="AT364" s="214"/>
      <c r="AU364" s="214"/>
      <c r="AV364" s="214"/>
      <c r="AW364" s="214"/>
      <c r="AX364" s="214"/>
      <c r="AY364" s="214"/>
      <c r="AZ364" s="214"/>
      <c r="BA364" s="214"/>
      <c r="BB364" s="214"/>
      <c r="BC364" s="214"/>
      <c r="BD364" s="214"/>
      <c r="BE364" s="214"/>
      <c r="BF364" s="214"/>
      <c r="BG364" s="214"/>
      <c r="BH364" s="214"/>
    </row>
    <row r="365" spans="1:60" outlineLevel="1">
      <c r="A365" s="231"/>
      <c r="B365" s="232"/>
      <c r="C365" s="254" t="s">
        <v>356</v>
      </c>
      <c r="D365" s="234"/>
      <c r="E365" s="235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  <c r="V365" s="233"/>
      <c r="W365" s="233"/>
      <c r="X365" s="233"/>
      <c r="Y365" s="214"/>
      <c r="Z365" s="214"/>
      <c r="AA365" s="214"/>
      <c r="AB365" s="214"/>
      <c r="AC365" s="214"/>
      <c r="AD365" s="214"/>
      <c r="AE365" s="214"/>
      <c r="AF365" s="214"/>
      <c r="AG365" s="214" t="s">
        <v>115</v>
      </c>
      <c r="AH365" s="214">
        <v>0</v>
      </c>
      <c r="AI365" s="214"/>
      <c r="AJ365" s="214"/>
      <c r="AK365" s="214"/>
      <c r="AL365" s="214"/>
      <c r="AM365" s="214"/>
      <c r="AN365" s="214"/>
      <c r="AO365" s="214"/>
      <c r="AP365" s="214"/>
      <c r="AQ365" s="214"/>
      <c r="AR365" s="214"/>
      <c r="AS365" s="214"/>
      <c r="AT365" s="214"/>
      <c r="AU365" s="214"/>
      <c r="AV365" s="214"/>
      <c r="AW365" s="214"/>
      <c r="AX365" s="214"/>
      <c r="AY365" s="214"/>
      <c r="AZ365" s="214"/>
      <c r="BA365" s="214"/>
      <c r="BB365" s="214"/>
      <c r="BC365" s="214"/>
      <c r="BD365" s="214"/>
      <c r="BE365" s="214"/>
      <c r="BF365" s="214"/>
      <c r="BG365" s="214"/>
      <c r="BH365" s="214"/>
    </row>
    <row r="366" spans="1:60" outlineLevel="1">
      <c r="A366" s="231"/>
      <c r="B366" s="232"/>
      <c r="C366" s="254" t="s">
        <v>167</v>
      </c>
      <c r="D366" s="234"/>
      <c r="E366" s="235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  <c r="V366" s="233"/>
      <c r="W366" s="233"/>
      <c r="X366" s="233"/>
      <c r="Y366" s="214"/>
      <c r="Z366" s="214"/>
      <c r="AA366" s="214"/>
      <c r="AB366" s="214"/>
      <c r="AC366" s="214"/>
      <c r="AD366" s="214"/>
      <c r="AE366" s="214"/>
      <c r="AF366" s="214"/>
      <c r="AG366" s="214" t="s">
        <v>115</v>
      </c>
      <c r="AH366" s="214">
        <v>0</v>
      </c>
      <c r="AI366" s="214"/>
      <c r="AJ366" s="214"/>
      <c r="AK366" s="214"/>
      <c r="AL366" s="214"/>
      <c r="AM366" s="214"/>
      <c r="AN366" s="214"/>
      <c r="AO366" s="214"/>
      <c r="AP366" s="214"/>
      <c r="AQ366" s="214"/>
      <c r="AR366" s="214"/>
      <c r="AS366" s="214"/>
      <c r="AT366" s="214"/>
      <c r="AU366" s="214"/>
      <c r="AV366" s="214"/>
      <c r="AW366" s="214"/>
      <c r="AX366" s="214"/>
      <c r="AY366" s="214"/>
      <c r="AZ366" s="214"/>
      <c r="BA366" s="214"/>
      <c r="BB366" s="214"/>
      <c r="BC366" s="214"/>
      <c r="BD366" s="214"/>
      <c r="BE366" s="214"/>
      <c r="BF366" s="214"/>
      <c r="BG366" s="214"/>
      <c r="BH366" s="214"/>
    </row>
    <row r="367" spans="1:60" outlineLevel="1">
      <c r="A367" s="231"/>
      <c r="B367" s="232"/>
      <c r="C367" s="254" t="s">
        <v>357</v>
      </c>
      <c r="D367" s="234"/>
      <c r="E367" s="235">
        <v>93.5</v>
      </c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  <c r="V367" s="233"/>
      <c r="W367" s="233"/>
      <c r="X367" s="233"/>
      <c r="Y367" s="214"/>
      <c r="Z367" s="214"/>
      <c r="AA367" s="214"/>
      <c r="AB367" s="214"/>
      <c r="AC367" s="214"/>
      <c r="AD367" s="214"/>
      <c r="AE367" s="214"/>
      <c r="AF367" s="214"/>
      <c r="AG367" s="214" t="s">
        <v>115</v>
      </c>
      <c r="AH367" s="214">
        <v>0</v>
      </c>
      <c r="AI367" s="214"/>
      <c r="AJ367" s="214"/>
      <c r="AK367" s="214"/>
      <c r="AL367" s="214"/>
      <c r="AM367" s="214"/>
      <c r="AN367" s="214"/>
      <c r="AO367" s="214"/>
      <c r="AP367" s="214"/>
      <c r="AQ367" s="214"/>
      <c r="AR367" s="214"/>
      <c r="AS367" s="214"/>
      <c r="AT367" s="214"/>
      <c r="AU367" s="214"/>
      <c r="AV367" s="214"/>
      <c r="AW367" s="214"/>
      <c r="AX367" s="214"/>
      <c r="AY367" s="214"/>
      <c r="AZ367" s="214"/>
      <c r="BA367" s="214"/>
      <c r="BB367" s="214"/>
      <c r="BC367" s="214"/>
      <c r="BD367" s="214"/>
      <c r="BE367" s="214"/>
      <c r="BF367" s="214"/>
      <c r="BG367" s="214"/>
      <c r="BH367" s="214"/>
    </row>
    <row r="368" spans="1:60" outlineLevel="1">
      <c r="A368" s="231"/>
      <c r="B368" s="232"/>
      <c r="C368" s="254" t="s">
        <v>169</v>
      </c>
      <c r="D368" s="234"/>
      <c r="E368" s="235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  <c r="V368" s="233"/>
      <c r="W368" s="233"/>
      <c r="X368" s="233"/>
      <c r="Y368" s="214"/>
      <c r="Z368" s="214"/>
      <c r="AA368" s="214"/>
      <c r="AB368" s="214"/>
      <c r="AC368" s="214"/>
      <c r="AD368" s="214"/>
      <c r="AE368" s="214"/>
      <c r="AF368" s="214"/>
      <c r="AG368" s="214" t="s">
        <v>115</v>
      </c>
      <c r="AH368" s="214">
        <v>0</v>
      </c>
      <c r="AI368" s="214"/>
      <c r="AJ368" s="214"/>
      <c r="AK368" s="214"/>
      <c r="AL368" s="214"/>
      <c r="AM368" s="214"/>
      <c r="AN368" s="214"/>
      <c r="AO368" s="214"/>
      <c r="AP368" s="214"/>
      <c r="AQ368" s="214"/>
      <c r="AR368" s="214"/>
      <c r="AS368" s="214"/>
      <c r="AT368" s="214"/>
      <c r="AU368" s="214"/>
      <c r="AV368" s="214"/>
      <c r="AW368" s="214"/>
      <c r="AX368" s="214"/>
      <c r="AY368" s="214"/>
      <c r="AZ368" s="214"/>
      <c r="BA368" s="214"/>
      <c r="BB368" s="214"/>
      <c r="BC368" s="214"/>
      <c r="BD368" s="214"/>
      <c r="BE368" s="214"/>
      <c r="BF368" s="214"/>
      <c r="BG368" s="214"/>
      <c r="BH368" s="214"/>
    </row>
    <row r="369" spans="1:60" outlineLevel="1">
      <c r="A369" s="231"/>
      <c r="B369" s="232"/>
      <c r="C369" s="254" t="s">
        <v>358</v>
      </c>
      <c r="D369" s="234"/>
      <c r="E369" s="235">
        <v>110</v>
      </c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  <c r="V369" s="233"/>
      <c r="W369" s="233"/>
      <c r="X369" s="233"/>
      <c r="Y369" s="214"/>
      <c r="Z369" s="214"/>
      <c r="AA369" s="214"/>
      <c r="AB369" s="214"/>
      <c r="AC369" s="214"/>
      <c r="AD369" s="214"/>
      <c r="AE369" s="214"/>
      <c r="AF369" s="214"/>
      <c r="AG369" s="214" t="s">
        <v>115</v>
      </c>
      <c r="AH369" s="214">
        <v>0</v>
      </c>
      <c r="AI369" s="214"/>
      <c r="AJ369" s="214"/>
      <c r="AK369" s="214"/>
      <c r="AL369" s="214"/>
      <c r="AM369" s="214"/>
      <c r="AN369" s="214"/>
      <c r="AO369" s="214"/>
      <c r="AP369" s="214"/>
      <c r="AQ369" s="214"/>
      <c r="AR369" s="214"/>
      <c r="AS369" s="214"/>
      <c r="AT369" s="214"/>
      <c r="AU369" s="214"/>
      <c r="AV369" s="214"/>
      <c r="AW369" s="214"/>
      <c r="AX369" s="214"/>
      <c r="AY369" s="214"/>
      <c r="AZ369" s="214"/>
      <c r="BA369" s="214"/>
      <c r="BB369" s="214"/>
      <c r="BC369" s="214"/>
      <c r="BD369" s="214"/>
      <c r="BE369" s="214"/>
      <c r="BF369" s="214"/>
      <c r="BG369" s="214"/>
      <c r="BH369" s="214"/>
    </row>
    <row r="370" spans="1:60" outlineLevel="1">
      <c r="A370" s="243">
        <v>53</v>
      </c>
      <c r="B370" s="244" t="s">
        <v>359</v>
      </c>
      <c r="C370" s="253" t="s">
        <v>360</v>
      </c>
      <c r="D370" s="245" t="s">
        <v>207</v>
      </c>
      <c r="E370" s="246">
        <v>297.2</v>
      </c>
      <c r="F370" s="247">
        <f>H370+J370</f>
        <v>0</v>
      </c>
      <c r="G370" s="247">
        <f>ROUND(E370*F370,2)</f>
        <v>0</v>
      </c>
      <c r="H370" s="248"/>
      <c r="I370" s="247">
        <f>ROUND(E370*H370,2)</f>
        <v>0</v>
      </c>
      <c r="J370" s="248"/>
      <c r="K370" s="247">
        <f>ROUND(E370*J370,2)</f>
        <v>0</v>
      </c>
      <c r="L370" s="247">
        <v>21</v>
      </c>
      <c r="M370" s="247">
        <f>G370*(1+L370/100)</f>
        <v>0</v>
      </c>
      <c r="N370" s="247">
        <v>0.188</v>
      </c>
      <c r="O370" s="247">
        <f>ROUND(E370*N370,2)</f>
        <v>55.87</v>
      </c>
      <c r="P370" s="247">
        <v>0</v>
      </c>
      <c r="Q370" s="247">
        <f>ROUND(E370*P370,2)</f>
        <v>0</v>
      </c>
      <c r="R370" s="247"/>
      <c r="S370" s="247" t="s">
        <v>111</v>
      </c>
      <c r="T370" s="249" t="s">
        <v>111</v>
      </c>
      <c r="U370" s="233">
        <v>0.27</v>
      </c>
      <c r="V370" s="233">
        <f>ROUND(E370*U370,2)</f>
        <v>80.239999999999995</v>
      </c>
      <c r="W370" s="233"/>
      <c r="X370" s="233" t="s">
        <v>112</v>
      </c>
      <c r="Y370" s="214"/>
      <c r="Z370" s="214"/>
      <c r="AA370" s="214"/>
      <c r="AB370" s="214"/>
      <c r="AC370" s="214"/>
      <c r="AD370" s="214"/>
      <c r="AE370" s="214"/>
      <c r="AF370" s="214"/>
      <c r="AG370" s="214" t="s">
        <v>113</v>
      </c>
      <c r="AH370" s="214"/>
      <c r="AI370" s="214"/>
      <c r="AJ370" s="214"/>
      <c r="AK370" s="214"/>
      <c r="AL370" s="214"/>
      <c r="AM370" s="214"/>
      <c r="AN370" s="214"/>
      <c r="AO370" s="214"/>
      <c r="AP370" s="214"/>
      <c r="AQ370" s="214"/>
      <c r="AR370" s="214"/>
      <c r="AS370" s="214"/>
      <c r="AT370" s="214"/>
      <c r="AU370" s="214"/>
      <c r="AV370" s="214"/>
      <c r="AW370" s="214"/>
      <c r="AX370" s="214"/>
      <c r="AY370" s="214"/>
      <c r="AZ370" s="214"/>
      <c r="BA370" s="214"/>
      <c r="BB370" s="214"/>
      <c r="BC370" s="214"/>
      <c r="BD370" s="214"/>
      <c r="BE370" s="214"/>
      <c r="BF370" s="214"/>
      <c r="BG370" s="214"/>
      <c r="BH370" s="214"/>
    </row>
    <row r="371" spans="1:60" outlineLevel="1">
      <c r="A371" s="231"/>
      <c r="B371" s="232"/>
      <c r="C371" s="254" t="s">
        <v>167</v>
      </c>
      <c r="D371" s="234"/>
      <c r="E371" s="235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  <c r="V371" s="233"/>
      <c r="W371" s="233"/>
      <c r="X371" s="233"/>
      <c r="Y371" s="214"/>
      <c r="Z371" s="214"/>
      <c r="AA371" s="214"/>
      <c r="AB371" s="214"/>
      <c r="AC371" s="214"/>
      <c r="AD371" s="214"/>
      <c r="AE371" s="214"/>
      <c r="AF371" s="214"/>
      <c r="AG371" s="214" t="s">
        <v>115</v>
      </c>
      <c r="AH371" s="214">
        <v>0</v>
      </c>
      <c r="AI371" s="214"/>
      <c r="AJ371" s="214"/>
      <c r="AK371" s="214"/>
      <c r="AL371" s="214"/>
      <c r="AM371" s="214"/>
      <c r="AN371" s="214"/>
      <c r="AO371" s="214"/>
      <c r="AP371" s="214"/>
      <c r="AQ371" s="214"/>
      <c r="AR371" s="214"/>
      <c r="AS371" s="214"/>
      <c r="AT371" s="214"/>
      <c r="AU371" s="214"/>
      <c r="AV371" s="214"/>
      <c r="AW371" s="214"/>
      <c r="AX371" s="214"/>
      <c r="AY371" s="214"/>
      <c r="AZ371" s="214"/>
      <c r="BA371" s="214"/>
      <c r="BB371" s="214"/>
      <c r="BC371" s="214"/>
      <c r="BD371" s="214"/>
      <c r="BE371" s="214"/>
      <c r="BF371" s="214"/>
      <c r="BG371" s="214"/>
      <c r="BH371" s="214"/>
    </row>
    <row r="372" spans="1:60" outlineLevel="1">
      <c r="A372" s="231"/>
      <c r="B372" s="232"/>
      <c r="C372" s="254" t="s">
        <v>361</v>
      </c>
      <c r="D372" s="234"/>
      <c r="E372" s="235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V372" s="233"/>
      <c r="W372" s="233"/>
      <c r="X372" s="233"/>
      <c r="Y372" s="214"/>
      <c r="Z372" s="214"/>
      <c r="AA372" s="214"/>
      <c r="AB372" s="214"/>
      <c r="AC372" s="214"/>
      <c r="AD372" s="214"/>
      <c r="AE372" s="214"/>
      <c r="AF372" s="214"/>
      <c r="AG372" s="214" t="s">
        <v>115</v>
      </c>
      <c r="AH372" s="214">
        <v>0</v>
      </c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</row>
    <row r="373" spans="1:60" outlineLevel="1">
      <c r="A373" s="231"/>
      <c r="B373" s="232"/>
      <c r="C373" s="254" t="s">
        <v>362</v>
      </c>
      <c r="D373" s="234"/>
      <c r="E373" s="235">
        <v>59.2</v>
      </c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  <c r="V373" s="233"/>
      <c r="W373" s="233"/>
      <c r="X373" s="233"/>
      <c r="Y373" s="214"/>
      <c r="Z373" s="214"/>
      <c r="AA373" s="214"/>
      <c r="AB373" s="214"/>
      <c r="AC373" s="214"/>
      <c r="AD373" s="214"/>
      <c r="AE373" s="214"/>
      <c r="AF373" s="214"/>
      <c r="AG373" s="214" t="s">
        <v>115</v>
      </c>
      <c r="AH373" s="214">
        <v>0</v>
      </c>
      <c r="AI373" s="214"/>
      <c r="AJ373" s="214"/>
      <c r="AK373" s="214"/>
      <c r="AL373" s="214"/>
      <c r="AM373" s="214"/>
      <c r="AN373" s="214"/>
      <c r="AO373" s="214"/>
      <c r="AP373" s="214"/>
      <c r="AQ373" s="214"/>
      <c r="AR373" s="214"/>
      <c r="AS373" s="214"/>
      <c r="AT373" s="214"/>
      <c r="AU373" s="214"/>
      <c r="AV373" s="214"/>
      <c r="AW373" s="214"/>
      <c r="AX373" s="214"/>
      <c r="AY373" s="214"/>
      <c r="AZ373" s="214"/>
      <c r="BA373" s="214"/>
      <c r="BB373" s="214"/>
      <c r="BC373" s="214"/>
      <c r="BD373" s="214"/>
      <c r="BE373" s="214"/>
      <c r="BF373" s="214"/>
      <c r="BG373" s="214"/>
      <c r="BH373" s="214"/>
    </row>
    <row r="374" spans="1:60" outlineLevel="1">
      <c r="A374" s="231"/>
      <c r="B374" s="232"/>
      <c r="C374" s="254" t="s">
        <v>167</v>
      </c>
      <c r="D374" s="234"/>
      <c r="E374" s="235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  <c r="V374" s="233"/>
      <c r="W374" s="233"/>
      <c r="X374" s="233"/>
      <c r="Y374" s="214"/>
      <c r="Z374" s="214"/>
      <c r="AA374" s="214"/>
      <c r="AB374" s="214"/>
      <c r="AC374" s="214"/>
      <c r="AD374" s="214"/>
      <c r="AE374" s="214"/>
      <c r="AF374" s="214"/>
      <c r="AG374" s="214" t="s">
        <v>115</v>
      </c>
      <c r="AH374" s="214">
        <v>0</v>
      </c>
      <c r="AI374" s="214"/>
      <c r="AJ374" s="214"/>
      <c r="AK374" s="214"/>
      <c r="AL374" s="214"/>
      <c r="AM374" s="214"/>
      <c r="AN374" s="214"/>
      <c r="AO374" s="214"/>
      <c r="AP374" s="214"/>
      <c r="AQ374" s="214"/>
      <c r="AR374" s="214"/>
      <c r="AS374" s="214"/>
      <c r="AT374" s="214"/>
      <c r="AU374" s="214"/>
      <c r="AV374" s="214"/>
      <c r="AW374" s="214"/>
      <c r="AX374" s="214"/>
      <c r="AY374" s="214"/>
      <c r="AZ374" s="214"/>
      <c r="BA374" s="214"/>
      <c r="BB374" s="214"/>
      <c r="BC374" s="214"/>
      <c r="BD374" s="214"/>
      <c r="BE374" s="214"/>
      <c r="BF374" s="214"/>
      <c r="BG374" s="214"/>
      <c r="BH374" s="214"/>
    </row>
    <row r="375" spans="1:60" outlineLevel="1">
      <c r="A375" s="231"/>
      <c r="B375" s="232"/>
      <c r="C375" s="254" t="s">
        <v>363</v>
      </c>
      <c r="D375" s="234"/>
      <c r="E375" s="235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  <c r="V375" s="233"/>
      <c r="W375" s="233"/>
      <c r="X375" s="233"/>
      <c r="Y375" s="214"/>
      <c r="Z375" s="214"/>
      <c r="AA375" s="214"/>
      <c r="AB375" s="214"/>
      <c r="AC375" s="214"/>
      <c r="AD375" s="214"/>
      <c r="AE375" s="214"/>
      <c r="AF375" s="214"/>
      <c r="AG375" s="214" t="s">
        <v>115</v>
      </c>
      <c r="AH375" s="214">
        <v>0</v>
      </c>
      <c r="AI375" s="214"/>
      <c r="AJ375" s="214"/>
      <c r="AK375" s="214"/>
      <c r="AL375" s="214"/>
      <c r="AM375" s="214"/>
      <c r="AN375" s="214"/>
      <c r="AO375" s="214"/>
      <c r="AP375" s="214"/>
      <c r="AQ375" s="214"/>
      <c r="AR375" s="214"/>
      <c r="AS375" s="214"/>
      <c r="AT375" s="214"/>
      <c r="AU375" s="214"/>
      <c r="AV375" s="214"/>
      <c r="AW375" s="214"/>
      <c r="AX375" s="214"/>
      <c r="AY375" s="214"/>
      <c r="AZ375" s="214"/>
      <c r="BA375" s="214"/>
      <c r="BB375" s="214"/>
      <c r="BC375" s="214"/>
      <c r="BD375" s="214"/>
      <c r="BE375" s="214"/>
      <c r="BF375" s="214"/>
      <c r="BG375" s="214"/>
      <c r="BH375" s="214"/>
    </row>
    <row r="376" spans="1:60" outlineLevel="1">
      <c r="A376" s="231"/>
      <c r="B376" s="232"/>
      <c r="C376" s="254" t="s">
        <v>364</v>
      </c>
      <c r="D376" s="234"/>
      <c r="E376" s="235">
        <v>46.5</v>
      </c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  <c r="V376" s="233"/>
      <c r="W376" s="233"/>
      <c r="X376" s="233"/>
      <c r="Y376" s="214"/>
      <c r="Z376" s="214"/>
      <c r="AA376" s="214"/>
      <c r="AB376" s="214"/>
      <c r="AC376" s="214"/>
      <c r="AD376" s="214"/>
      <c r="AE376" s="214"/>
      <c r="AF376" s="214"/>
      <c r="AG376" s="214" t="s">
        <v>115</v>
      </c>
      <c r="AH376" s="214">
        <v>0</v>
      </c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</row>
    <row r="377" spans="1:60" outlineLevel="1">
      <c r="A377" s="231"/>
      <c r="B377" s="232"/>
      <c r="C377" s="254" t="s">
        <v>169</v>
      </c>
      <c r="D377" s="234"/>
      <c r="E377" s="235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  <c r="V377" s="233"/>
      <c r="W377" s="233"/>
      <c r="X377" s="233"/>
      <c r="Y377" s="214"/>
      <c r="Z377" s="214"/>
      <c r="AA377" s="214"/>
      <c r="AB377" s="214"/>
      <c r="AC377" s="214"/>
      <c r="AD377" s="214"/>
      <c r="AE377" s="214"/>
      <c r="AF377" s="214"/>
      <c r="AG377" s="214" t="s">
        <v>115</v>
      </c>
      <c r="AH377" s="214">
        <v>0</v>
      </c>
      <c r="AI377" s="214"/>
      <c r="AJ377" s="214"/>
      <c r="AK377" s="214"/>
      <c r="AL377" s="214"/>
      <c r="AM377" s="214"/>
      <c r="AN377" s="214"/>
      <c r="AO377" s="214"/>
      <c r="AP377" s="214"/>
      <c r="AQ377" s="214"/>
      <c r="AR377" s="214"/>
      <c r="AS377" s="214"/>
      <c r="AT377" s="214"/>
      <c r="AU377" s="214"/>
      <c r="AV377" s="214"/>
      <c r="AW377" s="214"/>
      <c r="AX377" s="214"/>
      <c r="AY377" s="214"/>
      <c r="AZ377" s="214"/>
      <c r="BA377" s="214"/>
      <c r="BB377" s="214"/>
      <c r="BC377" s="214"/>
      <c r="BD377" s="214"/>
      <c r="BE377" s="214"/>
      <c r="BF377" s="214"/>
      <c r="BG377" s="214"/>
      <c r="BH377" s="214"/>
    </row>
    <row r="378" spans="1:60" outlineLevel="1">
      <c r="A378" s="231"/>
      <c r="B378" s="232"/>
      <c r="C378" s="254" t="s">
        <v>361</v>
      </c>
      <c r="D378" s="234"/>
      <c r="E378" s="235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  <c r="W378" s="233"/>
      <c r="X378" s="233"/>
      <c r="Y378" s="214"/>
      <c r="Z378" s="214"/>
      <c r="AA378" s="214"/>
      <c r="AB378" s="214"/>
      <c r="AC378" s="214"/>
      <c r="AD378" s="214"/>
      <c r="AE378" s="214"/>
      <c r="AF378" s="214"/>
      <c r="AG378" s="214" t="s">
        <v>115</v>
      </c>
      <c r="AH378" s="214">
        <v>0</v>
      </c>
      <c r="AI378" s="214"/>
      <c r="AJ378" s="214"/>
      <c r="AK378" s="214"/>
      <c r="AL378" s="214"/>
      <c r="AM378" s="214"/>
      <c r="AN378" s="214"/>
      <c r="AO378" s="214"/>
      <c r="AP378" s="214"/>
      <c r="AQ378" s="214"/>
      <c r="AR378" s="214"/>
      <c r="AS378" s="214"/>
      <c r="AT378" s="214"/>
      <c r="AU378" s="214"/>
      <c r="AV378" s="214"/>
      <c r="AW378" s="214"/>
      <c r="AX378" s="214"/>
      <c r="AY378" s="214"/>
      <c r="AZ378" s="214"/>
      <c r="BA378" s="214"/>
      <c r="BB378" s="214"/>
      <c r="BC378" s="214"/>
      <c r="BD378" s="214"/>
      <c r="BE378" s="214"/>
      <c r="BF378" s="214"/>
      <c r="BG378" s="214"/>
      <c r="BH378" s="214"/>
    </row>
    <row r="379" spans="1:60" outlineLevel="1">
      <c r="A379" s="231"/>
      <c r="B379" s="232"/>
      <c r="C379" s="254" t="s">
        <v>365</v>
      </c>
      <c r="D379" s="234"/>
      <c r="E379" s="235">
        <v>127</v>
      </c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  <c r="V379" s="233"/>
      <c r="W379" s="233"/>
      <c r="X379" s="233"/>
      <c r="Y379" s="214"/>
      <c r="Z379" s="214"/>
      <c r="AA379" s="214"/>
      <c r="AB379" s="214"/>
      <c r="AC379" s="214"/>
      <c r="AD379" s="214"/>
      <c r="AE379" s="214"/>
      <c r="AF379" s="214"/>
      <c r="AG379" s="214" t="s">
        <v>115</v>
      </c>
      <c r="AH379" s="214">
        <v>0</v>
      </c>
      <c r="AI379" s="214"/>
      <c r="AJ379" s="214"/>
      <c r="AK379" s="214"/>
      <c r="AL379" s="214"/>
      <c r="AM379" s="214"/>
      <c r="AN379" s="214"/>
      <c r="AO379" s="214"/>
      <c r="AP379" s="214"/>
      <c r="AQ379" s="214"/>
      <c r="AR379" s="214"/>
      <c r="AS379" s="214"/>
      <c r="AT379" s="214"/>
      <c r="AU379" s="214"/>
      <c r="AV379" s="214"/>
      <c r="AW379" s="214"/>
      <c r="AX379" s="214"/>
      <c r="AY379" s="214"/>
      <c r="AZ379" s="214"/>
      <c r="BA379" s="214"/>
      <c r="BB379" s="214"/>
      <c r="BC379" s="214"/>
      <c r="BD379" s="214"/>
      <c r="BE379" s="214"/>
      <c r="BF379" s="214"/>
      <c r="BG379" s="214"/>
      <c r="BH379" s="214"/>
    </row>
    <row r="380" spans="1:60" outlineLevel="1">
      <c r="A380" s="231"/>
      <c r="B380" s="232"/>
      <c r="C380" s="254" t="s">
        <v>169</v>
      </c>
      <c r="D380" s="234"/>
      <c r="E380" s="235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  <c r="V380" s="233"/>
      <c r="W380" s="233"/>
      <c r="X380" s="233"/>
      <c r="Y380" s="214"/>
      <c r="Z380" s="214"/>
      <c r="AA380" s="214"/>
      <c r="AB380" s="214"/>
      <c r="AC380" s="214"/>
      <c r="AD380" s="214"/>
      <c r="AE380" s="214"/>
      <c r="AF380" s="214"/>
      <c r="AG380" s="214" t="s">
        <v>115</v>
      </c>
      <c r="AH380" s="214">
        <v>0</v>
      </c>
      <c r="AI380" s="214"/>
      <c r="AJ380" s="214"/>
      <c r="AK380" s="214"/>
      <c r="AL380" s="214"/>
      <c r="AM380" s="214"/>
      <c r="AN380" s="214"/>
      <c r="AO380" s="214"/>
      <c r="AP380" s="214"/>
      <c r="AQ380" s="214"/>
      <c r="AR380" s="214"/>
      <c r="AS380" s="214"/>
      <c r="AT380" s="214"/>
      <c r="AU380" s="214"/>
      <c r="AV380" s="214"/>
      <c r="AW380" s="214"/>
      <c r="AX380" s="214"/>
      <c r="AY380" s="214"/>
      <c r="AZ380" s="214"/>
      <c r="BA380" s="214"/>
      <c r="BB380" s="214"/>
      <c r="BC380" s="214"/>
      <c r="BD380" s="214"/>
      <c r="BE380" s="214"/>
      <c r="BF380" s="214"/>
      <c r="BG380" s="214"/>
      <c r="BH380" s="214"/>
    </row>
    <row r="381" spans="1:60" outlineLevel="1">
      <c r="A381" s="231"/>
      <c r="B381" s="232"/>
      <c r="C381" s="254" t="s">
        <v>366</v>
      </c>
      <c r="D381" s="234"/>
      <c r="E381" s="235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14"/>
      <c r="Z381" s="214"/>
      <c r="AA381" s="214"/>
      <c r="AB381" s="214"/>
      <c r="AC381" s="214"/>
      <c r="AD381" s="214"/>
      <c r="AE381" s="214"/>
      <c r="AF381" s="214"/>
      <c r="AG381" s="214" t="s">
        <v>115</v>
      </c>
      <c r="AH381" s="214">
        <v>0</v>
      </c>
      <c r="AI381" s="214"/>
      <c r="AJ381" s="214"/>
      <c r="AK381" s="214"/>
      <c r="AL381" s="214"/>
      <c r="AM381" s="214"/>
      <c r="AN381" s="214"/>
      <c r="AO381" s="214"/>
      <c r="AP381" s="214"/>
      <c r="AQ381" s="214"/>
      <c r="AR381" s="214"/>
      <c r="AS381" s="214"/>
      <c r="AT381" s="214"/>
      <c r="AU381" s="214"/>
      <c r="AV381" s="214"/>
      <c r="AW381" s="214"/>
      <c r="AX381" s="214"/>
      <c r="AY381" s="214"/>
      <c r="AZ381" s="214"/>
      <c r="BA381" s="214"/>
      <c r="BB381" s="214"/>
      <c r="BC381" s="214"/>
      <c r="BD381" s="214"/>
      <c r="BE381" s="214"/>
      <c r="BF381" s="214"/>
      <c r="BG381" s="214"/>
      <c r="BH381" s="214"/>
    </row>
    <row r="382" spans="1:60" outlineLevel="1">
      <c r="A382" s="231"/>
      <c r="B382" s="232"/>
      <c r="C382" s="254" t="s">
        <v>367</v>
      </c>
      <c r="D382" s="234"/>
      <c r="E382" s="235">
        <v>64.5</v>
      </c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14"/>
      <c r="Z382" s="214"/>
      <c r="AA382" s="214"/>
      <c r="AB382" s="214"/>
      <c r="AC382" s="214"/>
      <c r="AD382" s="214"/>
      <c r="AE382" s="214"/>
      <c r="AF382" s="214"/>
      <c r="AG382" s="214" t="s">
        <v>115</v>
      </c>
      <c r="AH382" s="214">
        <v>0</v>
      </c>
      <c r="AI382" s="214"/>
      <c r="AJ382" s="214"/>
      <c r="AK382" s="214"/>
      <c r="AL382" s="214"/>
      <c r="AM382" s="214"/>
      <c r="AN382" s="214"/>
      <c r="AO382" s="214"/>
      <c r="AP382" s="214"/>
      <c r="AQ382" s="214"/>
      <c r="AR382" s="214"/>
      <c r="AS382" s="214"/>
      <c r="AT382" s="214"/>
      <c r="AU382" s="214"/>
      <c r="AV382" s="214"/>
      <c r="AW382" s="214"/>
      <c r="AX382" s="214"/>
      <c r="AY382" s="214"/>
      <c r="AZ382" s="214"/>
      <c r="BA382" s="214"/>
      <c r="BB382" s="214"/>
      <c r="BC382" s="214"/>
      <c r="BD382" s="214"/>
      <c r="BE382" s="214"/>
      <c r="BF382" s="214"/>
      <c r="BG382" s="214"/>
      <c r="BH382" s="214"/>
    </row>
    <row r="383" spans="1:60" outlineLevel="1">
      <c r="A383" s="243">
        <v>54</v>
      </c>
      <c r="B383" s="244" t="s">
        <v>368</v>
      </c>
      <c r="C383" s="253" t="s">
        <v>369</v>
      </c>
      <c r="D383" s="245" t="s">
        <v>370</v>
      </c>
      <c r="E383" s="246">
        <v>10</v>
      </c>
      <c r="F383" s="247">
        <f>H383+J383</f>
        <v>0</v>
      </c>
      <c r="G383" s="247">
        <f>ROUND(E383*F383,2)</f>
        <v>0</v>
      </c>
      <c r="H383" s="248"/>
      <c r="I383" s="247">
        <f>ROUND(E383*H383,2)</f>
        <v>0</v>
      </c>
      <c r="J383" s="248"/>
      <c r="K383" s="247">
        <f>ROUND(E383*J383,2)</f>
        <v>0</v>
      </c>
      <c r="L383" s="247">
        <v>21</v>
      </c>
      <c r="M383" s="247">
        <f>G383*(1+L383/100)</f>
        <v>0</v>
      </c>
      <c r="N383" s="247">
        <v>0</v>
      </c>
      <c r="O383" s="247">
        <f>ROUND(E383*N383,2)</f>
        <v>0</v>
      </c>
      <c r="P383" s="247">
        <v>0</v>
      </c>
      <c r="Q383" s="247">
        <f>ROUND(E383*P383,2)</f>
        <v>0</v>
      </c>
      <c r="R383" s="247"/>
      <c r="S383" s="247" t="s">
        <v>111</v>
      </c>
      <c r="T383" s="249" t="s">
        <v>111</v>
      </c>
      <c r="U383" s="233">
        <v>0.17</v>
      </c>
      <c r="V383" s="233">
        <f>ROUND(E383*U383,2)</f>
        <v>1.7</v>
      </c>
      <c r="W383" s="233"/>
      <c r="X383" s="233" t="s">
        <v>112</v>
      </c>
      <c r="Y383" s="214"/>
      <c r="Z383" s="214"/>
      <c r="AA383" s="214"/>
      <c r="AB383" s="214"/>
      <c r="AC383" s="214"/>
      <c r="AD383" s="214"/>
      <c r="AE383" s="214"/>
      <c r="AF383" s="214"/>
      <c r="AG383" s="214" t="s">
        <v>121</v>
      </c>
      <c r="AH383" s="214"/>
      <c r="AI383" s="214"/>
      <c r="AJ383" s="214"/>
      <c r="AK383" s="214"/>
      <c r="AL383" s="214"/>
      <c r="AM383" s="214"/>
      <c r="AN383" s="214"/>
      <c r="AO383" s="214"/>
      <c r="AP383" s="214"/>
      <c r="AQ383" s="214"/>
      <c r="AR383" s="214"/>
      <c r="AS383" s="214"/>
      <c r="AT383" s="214"/>
      <c r="AU383" s="214"/>
      <c r="AV383" s="214"/>
      <c r="AW383" s="214"/>
      <c r="AX383" s="214"/>
      <c r="AY383" s="214"/>
      <c r="AZ383" s="214"/>
      <c r="BA383" s="214"/>
      <c r="BB383" s="214"/>
      <c r="BC383" s="214"/>
      <c r="BD383" s="214"/>
      <c r="BE383" s="214"/>
      <c r="BF383" s="214"/>
      <c r="BG383" s="214"/>
      <c r="BH383" s="214"/>
    </row>
    <row r="384" spans="1:60" outlineLevel="1">
      <c r="A384" s="231"/>
      <c r="B384" s="232"/>
      <c r="C384" s="254" t="s">
        <v>371</v>
      </c>
      <c r="D384" s="234"/>
      <c r="E384" s="235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14"/>
      <c r="Z384" s="214"/>
      <c r="AA384" s="214"/>
      <c r="AB384" s="214"/>
      <c r="AC384" s="214"/>
      <c r="AD384" s="214"/>
      <c r="AE384" s="214"/>
      <c r="AF384" s="214"/>
      <c r="AG384" s="214" t="s">
        <v>115</v>
      </c>
      <c r="AH384" s="214">
        <v>0</v>
      </c>
      <c r="AI384" s="214"/>
      <c r="AJ384" s="214"/>
      <c r="AK384" s="214"/>
      <c r="AL384" s="214"/>
      <c r="AM384" s="214"/>
      <c r="AN384" s="214"/>
      <c r="AO384" s="214"/>
      <c r="AP384" s="214"/>
      <c r="AQ384" s="214"/>
      <c r="AR384" s="214"/>
      <c r="AS384" s="214"/>
      <c r="AT384" s="214"/>
      <c r="AU384" s="214"/>
      <c r="AV384" s="214"/>
      <c r="AW384" s="214"/>
      <c r="AX384" s="214"/>
      <c r="AY384" s="214"/>
      <c r="AZ384" s="214"/>
      <c r="BA384" s="214"/>
      <c r="BB384" s="214"/>
      <c r="BC384" s="214"/>
      <c r="BD384" s="214"/>
      <c r="BE384" s="214"/>
      <c r="BF384" s="214"/>
      <c r="BG384" s="214"/>
      <c r="BH384" s="214"/>
    </row>
    <row r="385" spans="1:60" outlineLevel="1">
      <c r="A385" s="231"/>
      <c r="B385" s="232"/>
      <c r="C385" s="254" t="s">
        <v>372</v>
      </c>
      <c r="D385" s="234"/>
      <c r="E385" s="235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14"/>
      <c r="Z385" s="214"/>
      <c r="AA385" s="214"/>
      <c r="AB385" s="214"/>
      <c r="AC385" s="214"/>
      <c r="AD385" s="214"/>
      <c r="AE385" s="214"/>
      <c r="AF385" s="214"/>
      <c r="AG385" s="214" t="s">
        <v>115</v>
      </c>
      <c r="AH385" s="214">
        <v>0</v>
      </c>
      <c r="AI385" s="214"/>
      <c r="AJ385" s="214"/>
      <c r="AK385" s="214"/>
      <c r="AL385" s="214"/>
      <c r="AM385" s="214"/>
      <c r="AN385" s="214"/>
      <c r="AO385" s="214"/>
      <c r="AP385" s="214"/>
      <c r="AQ385" s="214"/>
      <c r="AR385" s="214"/>
      <c r="AS385" s="214"/>
      <c r="AT385" s="214"/>
      <c r="AU385" s="214"/>
      <c r="AV385" s="214"/>
      <c r="AW385" s="214"/>
      <c r="AX385" s="214"/>
      <c r="AY385" s="214"/>
      <c r="AZ385" s="214"/>
      <c r="BA385" s="214"/>
      <c r="BB385" s="214"/>
      <c r="BC385" s="214"/>
      <c r="BD385" s="214"/>
      <c r="BE385" s="214"/>
      <c r="BF385" s="214"/>
      <c r="BG385" s="214"/>
      <c r="BH385" s="214"/>
    </row>
    <row r="386" spans="1:60" outlineLevel="1">
      <c r="A386" s="231"/>
      <c r="B386" s="232"/>
      <c r="C386" s="254" t="s">
        <v>373</v>
      </c>
      <c r="D386" s="234"/>
      <c r="E386" s="235">
        <v>10</v>
      </c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  <c r="V386" s="233"/>
      <c r="W386" s="233"/>
      <c r="X386" s="233"/>
      <c r="Y386" s="214"/>
      <c r="Z386" s="214"/>
      <c r="AA386" s="214"/>
      <c r="AB386" s="214"/>
      <c r="AC386" s="214"/>
      <c r="AD386" s="214"/>
      <c r="AE386" s="214"/>
      <c r="AF386" s="214"/>
      <c r="AG386" s="214" t="s">
        <v>115</v>
      </c>
      <c r="AH386" s="214">
        <v>0</v>
      </c>
      <c r="AI386" s="214"/>
      <c r="AJ386" s="214"/>
      <c r="AK386" s="214"/>
      <c r="AL386" s="214"/>
      <c r="AM386" s="214"/>
      <c r="AN386" s="214"/>
      <c r="AO386" s="214"/>
      <c r="AP386" s="214"/>
      <c r="AQ386" s="214"/>
      <c r="AR386" s="214"/>
      <c r="AS386" s="214"/>
      <c r="AT386" s="214"/>
      <c r="AU386" s="214"/>
      <c r="AV386" s="214"/>
      <c r="AW386" s="214"/>
      <c r="AX386" s="214"/>
      <c r="AY386" s="214"/>
      <c r="AZ386" s="214"/>
      <c r="BA386" s="214"/>
      <c r="BB386" s="214"/>
      <c r="BC386" s="214"/>
      <c r="BD386" s="214"/>
      <c r="BE386" s="214"/>
      <c r="BF386" s="214"/>
      <c r="BG386" s="214"/>
      <c r="BH386" s="214"/>
    </row>
    <row r="387" spans="1:60" outlineLevel="1">
      <c r="A387" s="243">
        <v>55</v>
      </c>
      <c r="B387" s="244" t="s">
        <v>374</v>
      </c>
      <c r="C387" s="253" t="s">
        <v>375</v>
      </c>
      <c r="D387" s="245" t="s">
        <v>110</v>
      </c>
      <c r="E387" s="246">
        <v>900</v>
      </c>
      <c r="F387" s="247">
        <f>H387+J387</f>
        <v>0</v>
      </c>
      <c r="G387" s="247">
        <f>ROUND(E387*F387,2)</f>
        <v>0</v>
      </c>
      <c r="H387" s="248"/>
      <c r="I387" s="247">
        <f>ROUND(E387*H387,2)</f>
        <v>0</v>
      </c>
      <c r="J387" s="248"/>
      <c r="K387" s="247">
        <f>ROUND(E387*J387,2)</f>
        <v>0</v>
      </c>
      <c r="L387" s="247">
        <v>21</v>
      </c>
      <c r="M387" s="247">
        <f>G387*(1+L387/100)</f>
        <v>0</v>
      </c>
      <c r="N387" s="247">
        <v>0</v>
      </c>
      <c r="O387" s="247">
        <f>ROUND(E387*N387,2)</f>
        <v>0</v>
      </c>
      <c r="P387" s="247">
        <v>0</v>
      </c>
      <c r="Q387" s="247">
        <f>ROUND(E387*P387,2)</f>
        <v>0</v>
      </c>
      <c r="R387" s="247"/>
      <c r="S387" s="247" t="s">
        <v>111</v>
      </c>
      <c r="T387" s="249" t="s">
        <v>111</v>
      </c>
      <c r="U387" s="233">
        <v>0</v>
      </c>
      <c r="V387" s="233">
        <f>ROUND(E387*U387,2)</f>
        <v>0</v>
      </c>
      <c r="W387" s="233"/>
      <c r="X387" s="233" t="s">
        <v>112</v>
      </c>
      <c r="Y387" s="214"/>
      <c r="Z387" s="214"/>
      <c r="AA387" s="214"/>
      <c r="AB387" s="214"/>
      <c r="AC387" s="214"/>
      <c r="AD387" s="214"/>
      <c r="AE387" s="214"/>
      <c r="AF387" s="214"/>
      <c r="AG387" s="214" t="s">
        <v>121</v>
      </c>
      <c r="AH387" s="214"/>
      <c r="AI387" s="214"/>
      <c r="AJ387" s="214"/>
      <c r="AK387" s="214"/>
      <c r="AL387" s="214"/>
      <c r="AM387" s="214"/>
      <c r="AN387" s="214"/>
      <c r="AO387" s="214"/>
      <c r="AP387" s="214"/>
      <c r="AQ387" s="214"/>
      <c r="AR387" s="214"/>
      <c r="AS387" s="214"/>
      <c r="AT387" s="214"/>
      <c r="AU387" s="214"/>
      <c r="AV387" s="214"/>
      <c r="AW387" s="214"/>
      <c r="AX387" s="214"/>
      <c r="AY387" s="214"/>
      <c r="AZ387" s="214"/>
      <c r="BA387" s="214"/>
      <c r="BB387" s="214"/>
      <c r="BC387" s="214"/>
      <c r="BD387" s="214"/>
      <c r="BE387" s="214"/>
      <c r="BF387" s="214"/>
      <c r="BG387" s="214"/>
      <c r="BH387" s="214"/>
    </row>
    <row r="388" spans="1:60" outlineLevel="1">
      <c r="A388" s="231"/>
      <c r="B388" s="232"/>
      <c r="C388" s="254" t="s">
        <v>371</v>
      </c>
      <c r="D388" s="234"/>
      <c r="E388" s="235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  <c r="V388" s="233"/>
      <c r="W388" s="233"/>
      <c r="X388" s="233"/>
      <c r="Y388" s="214"/>
      <c r="Z388" s="214"/>
      <c r="AA388" s="214"/>
      <c r="AB388" s="214"/>
      <c r="AC388" s="214"/>
      <c r="AD388" s="214"/>
      <c r="AE388" s="214"/>
      <c r="AF388" s="214"/>
      <c r="AG388" s="214" t="s">
        <v>115</v>
      </c>
      <c r="AH388" s="214">
        <v>0</v>
      </c>
      <c r="AI388" s="214"/>
      <c r="AJ388" s="214"/>
      <c r="AK388" s="214"/>
      <c r="AL388" s="214"/>
      <c r="AM388" s="214"/>
      <c r="AN388" s="214"/>
      <c r="AO388" s="214"/>
      <c r="AP388" s="214"/>
      <c r="AQ388" s="214"/>
      <c r="AR388" s="214"/>
      <c r="AS388" s="214"/>
      <c r="AT388" s="214"/>
      <c r="AU388" s="214"/>
      <c r="AV388" s="214"/>
      <c r="AW388" s="214"/>
      <c r="AX388" s="214"/>
      <c r="AY388" s="214"/>
      <c r="AZ388" s="214"/>
      <c r="BA388" s="214"/>
      <c r="BB388" s="214"/>
      <c r="BC388" s="214"/>
      <c r="BD388" s="214"/>
      <c r="BE388" s="214"/>
      <c r="BF388" s="214"/>
      <c r="BG388" s="214"/>
      <c r="BH388" s="214"/>
    </row>
    <row r="389" spans="1:60" outlineLevel="1">
      <c r="A389" s="231"/>
      <c r="B389" s="232"/>
      <c r="C389" s="254" t="s">
        <v>376</v>
      </c>
      <c r="D389" s="234"/>
      <c r="E389" s="235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14"/>
      <c r="Z389" s="214"/>
      <c r="AA389" s="214"/>
      <c r="AB389" s="214"/>
      <c r="AC389" s="214"/>
      <c r="AD389" s="214"/>
      <c r="AE389" s="214"/>
      <c r="AF389" s="214"/>
      <c r="AG389" s="214" t="s">
        <v>115</v>
      </c>
      <c r="AH389" s="214">
        <v>0</v>
      </c>
      <c r="AI389" s="214"/>
      <c r="AJ389" s="214"/>
      <c r="AK389" s="214"/>
      <c r="AL389" s="214"/>
      <c r="AM389" s="214"/>
      <c r="AN389" s="214"/>
      <c r="AO389" s="214"/>
      <c r="AP389" s="214"/>
      <c r="AQ389" s="214"/>
      <c r="AR389" s="214"/>
      <c r="AS389" s="214"/>
      <c r="AT389" s="214"/>
      <c r="AU389" s="214"/>
      <c r="AV389" s="214"/>
      <c r="AW389" s="214"/>
      <c r="AX389" s="214"/>
      <c r="AY389" s="214"/>
      <c r="AZ389" s="214"/>
      <c r="BA389" s="214"/>
      <c r="BB389" s="214"/>
      <c r="BC389" s="214"/>
      <c r="BD389" s="214"/>
      <c r="BE389" s="214"/>
      <c r="BF389" s="214"/>
      <c r="BG389" s="214"/>
      <c r="BH389" s="214"/>
    </row>
    <row r="390" spans="1:60" outlineLevel="1">
      <c r="A390" s="231"/>
      <c r="B390" s="232"/>
      <c r="C390" s="254" t="s">
        <v>377</v>
      </c>
      <c r="D390" s="234"/>
      <c r="E390" s="235">
        <v>900</v>
      </c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33"/>
      <c r="Y390" s="214"/>
      <c r="Z390" s="214"/>
      <c r="AA390" s="214"/>
      <c r="AB390" s="214"/>
      <c r="AC390" s="214"/>
      <c r="AD390" s="214"/>
      <c r="AE390" s="214"/>
      <c r="AF390" s="214"/>
      <c r="AG390" s="214" t="s">
        <v>115</v>
      </c>
      <c r="AH390" s="214">
        <v>0</v>
      </c>
      <c r="AI390" s="214"/>
      <c r="AJ390" s="214"/>
      <c r="AK390" s="214"/>
      <c r="AL390" s="214"/>
      <c r="AM390" s="214"/>
      <c r="AN390" s="214"/>
      <c r="AO390" s="214"/>
      <c r="AP390" s="214"/>
      <c r="AQ390" s="214"/>
      <c r="AR390" s="214"/>
      <c r="AS390" s="214"/>
      <c r="AT390" s="214"/>
      <c r="AU390" s="214"/>
      <c r="AV390" s="214"/>
      <c r="AW390" s="214"/>
      <c r="AX390" s="214"/>
      <c r="AY390" s="214"/>
      <c r="AZ390" s="214"/>
      <c r="BA390" s="214"/>
      <c r="BB390" s="214"/>
      <c r="BC390" s="214"/>
      <c r="BD390" s="214"/>
      <c r="BE390" s="214"/>
      <c r="BF390" s="214"/>
      <c r="BG390" s="214"/>
      <c r="BH390" s="214"/>
    </row>
    <row r="391" spans="1:60" outlineLevel="1">
      <c r="A391" s="243">
        <v>56</v>
      </c>
      <c r="B391" s="244" t="s">
        <v>378</v>
      </c>
      <c r="C391" s="253" t="s">
        <v>379</v>
      </c>
      <c r="D391" s="245" t="s">
        <v>370</v>
      </c>
      <c r="E391" s="246">
        <v>10</v>
      </c>
      <c r="F391" s="247">
        <f>H391+J391</f>
        <v>0</v>
      </c>
      <c r="G391" s="247">
        <f>ROUND(E391*F391,2)</f>
        <v>0</v>
      </c>
      <c r="H391" s="248"/>
      <c r="I391" s="247">
        <f>ROUND(E391*H391,2)</f>
        <v>0</v>
      </c>
      <c r="J391" s="248"/>
      <c r="K391" s="247">
        <f>ROUND(E391*J391,2)</f>
        <v>0</v>
      </c>
      <c r="L391" s="247">
        <v>21</v>
      </c>
      <c r="M391" s="247">
        <f>G391*(1+L391/100)</f>
        <v>0</v>
      </c>
      <c r="N391" s="247">
        <v>0</v>
      </c>
      <c r="O391" s="247">
        <f>ROUND(E391*N391,2)</f>
        <v>0</v>
      </c>
      <c r="P391" s="247">
        <v>0</v>
      </c>
      <c r="Q391" s="247">
        <f>ROUND(E391*P391,2)</f>
        <v>0</v>
      </c>
      <c r="R391" s="247"/>
      <c r="S391" s="247" t="s">
        <v>111</v>
      </c>
      <c r="T391" s="249" t="s">
        <v>111</v>
      </c>
      <c r="U391" s="233">
        <v>0.11</v>
      </c>
      <c r="V391" s="233">
        <f>ROUND(E391*U391,2)</f>
        <v>1.1000000000000001</v>
      </c>
      <c r="W391" s="233"/>
      <c r="X391" s="233" t="s">
        <v>112</v>
      </c>
      <c r="Y391" s="214"/>
      <c r="Z391" s="214"/>
      <c r="AA391" s="214"/>
      <c r="AB391" s="214"/>
      <c r="AC391" s="214"/>
      <c r="AD391" s="214"/>
      <c r="AE391" s="214"/>
      <c r="AF391" s="214"/>
      <c r="AG391" s="214" t="s">
        <v>121</v>
      </c>
      <c r="AH391" s="214"/>
      <c r="AI391" s="214"/>
      <c r="AJ391" s="214"/>
      <c r="AK391" s="214"/>
      <c r="AL391" s="214"/>
      <c r="AM391" s="214"/>
      <c r="AN391" s="214"/>
      <c r="AO391" s="214"/>
      <c r="AP391" s="214"/>
      <c r="AQ391" s="214"/>
      <c r="AR391" s="214"/>
      <c r="AS391" s="214"/>
      <c r="AT391" s="214"/>
      <c r="AU391" s="214"/>
      <c r="AV391" s="214"/>
      <c r="AW391" s="214"/>
      <c r="AX391" s="214"/>
      <c r="AY391" s="214"/>
      <c r="AZ391" s="214"/>
      <c r="BA391" s="214"/>
      <c r="BB391" s="214"/>
      <c r="BC391" s="214"/>
      <c r="BD391" s="214"/>
      <c r="BE391" s="214"/>
      <c r="BF391" s="214"/>
      <c r="BG391" s="214"/>
      <c r="BH391" s="214"/>
    </row>
    <row r="392" spans="1:60" outlineLevel="1">
      <c r="A392" s="231"/>
      <c r="B392" s="232"/>
      <c r="C392" s="254" t="s">
        <v>371</v>
      </c>
      <c r="D392" s="234"/>
      <c r="E392" s="235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14"/>
      <c r="Z392" s="214"/>
      <c r="AA392" s="214"/>
      <c r="AB392" s="214"/>
      <c r="AC392" s="214"/>
      <c r="AD392" s="214"/>
      <c r="AE392" s="214"/>
      <c r="AF392" s="214"/>
      <c r="AG392" s="214" t="s">
        <v>115</v>
      </c>
      <c r="AH392" s="214">
        <v>0</v>
      </c>
      <c r="AI392" s="214"/>
      <c r="AJ392" s="214"/>
      <c r="AK392" s="214"/>
      <c r="AL392" s="214"/>
      <c r="AM392" s="214"/>
      <c r="AN392" s="214"/>
      <c r="AO392" s="214"/>
      <c r="AP392" s="214"/>
      <c r="AQ392" s="214"/>
      <c r="AR392" s="214"/>
      <c r="AS392" s="214"/>
      <c r="AT392" s="214"/>
      <c r="AU392" s="214"/>
      <c r="AV392" s="214"/>
      <c r="AW392" s="214"/>
      <c r="AX392" s="214"/>
      <c r="AY392" s="214"/>
      <c r="AZ392" s="214"/>
      <c r="BA392" s="214"/>
      <c r="BB392" s="214"/>
      <c r="BC392" s="214"/>
      <c r="BD392" s="214"/>
      <c r="BE392" s="214"/>
      <c r="BF392" s="214"/>
      <c r="BG392" s="214"/>
      <c r="BH392" s="214"/>
    </row>
    <row r="393" spans="1:60" outlineLevel="1">
      <c r="A393" s="231"/>
      <c r="B393" s="232"/>
      <c r="C393" s="254" t="s">
        <v>372</v>
      </c>
      <c r="D393" s="234"/>
      <c r="E393" s="235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  <c r="V393" s="233"/>
      <c r="W393" s="233"/>
      <c r="X393" s="233"/>
      <c r="Y393" s="214"/>
      <c r="Z393" s="214"/>
      <c r="AA393" s="214"/>
      <c r="AB393" s="214"/>
      <c r="AC393" s="214"/>
      <c r="AD393" s="214"/>
      <c r="AE393" s="214"/>
      <c r="AF393" s="214"/>
      <c r="AG393" s="214" t="s">
        <v>115</v>
      </c>
      <c r="AH393" s="214">
        <v>0</v>
      </c>
      <c r="AI393" s="214"/>
      <c r="AJ393" s="214"/>
      <c r="AK393" s="214"/>
      <c r="AL393" s="214"/>
      <c r="AM393" s="214"/>
      <c r="AN393" s="214"/>
      <c r="AO393" s="214"/>
      <c r="AP393" s="214"/>
      <c r="AQ393" s="214"/>
      <c r="AR393" s="214"/>
      <c r="AS393" s="214"/>
      <c r="AT393" s="214"/>
      <c r="AU393" s="214"/>
      <c r="AV393" s="214"/>
      <c r="AW393" s="214"/>
      <c r="AX393" s="214"/>
      <c r="AY393" s="214"/>
      <c r="AZ393" s="214"/>
      <c r="BA393" s="214"/>
      <c r="BB393" s="214"/>
      <c r="BC393" s="214"/>
      <c r="BD393" s="214"/>
      <c r="BE393" s="214"/>
      <c r="BF393" s="214"/>
      <c r="BG393" s="214"/>
      <c r="BH393" s="214"/>
    </row>
    <row r="394" spans="1:60" outlineLevel="1">
      <c r="A394" s="231"/>
      <c r="B394" s="232"/>
      <c r="C394" s="254" t="s">
        <v>373</v>
      </c>
      <c r="D394" s="234"/>
      <c r="E394" s="235">
        <v>10</v>
      </c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  <c r="V394" s="233"/>
      <c r="W394" s="233"/>
      <c r="X394" s="233"/>
      <c r="Y394" s="214"/>
      <c r="Z394" s="214"/>
      <c r="AA394" s="214"/>
      <c r="AB394" s="214"/>
      <c r="AC394" s="214"/>
      <c r="AD394" s="214"/>
      <c r="AE394" s="214"/>
      <c r="AF394" s="214"/>
      <c r="AG394" s="214" t="s">
        <v>115</v>
      </c>
      <c r="AH394" s="214">
        <v>0</v>
      </c>
      <c r="AI394" s="214"/>
      <c r="AJ394" s="214"/>
      <c r="AK394" s="214"/>
      <c r="AL394" s="214"/>
      <c r="AM394" s="214"/>
      <c r="AN394" s="214"/>
      <c r="AO394" s="214"/>
      <c r="AP394" s="214"/>
      <c r="AQ394" s="214"/>
      <c r="AR394" s="214"/>
      <c r="AS394" s="214"/>
      <c r="AT394" s="214"/>
      <c r="AU394" s="214"/>
      <c r="AV394" s="214"/>
      <c r="AW394" s="214"/>
      <c r="AX394" s="214"/>
      <c r="AY394" s="214"/>
      <c r="AZ394" s="214"/>
      <c r="BA394" s="214"/>
      <c r="BB394" s="214"/>
      <c r="BC394" s="214"/>
      <c r="BD394" s="214"/>
      <c r="BE394" s="214"/>
      <c r="BF394" s="214"/>
      <c r="BG394" s="214"/>
      <c r="BH394" s="214"/>
    </row>
    <row r="395" spans="1:60" outlineLevel="1">
      <c r="A395" s="243">
        <v>57</v>
      </c>
      <c r="B395" s="244" t="s">
        <v>380</v>
      </c>
      <c r="C395" s="253" t="s">
        <v>381</v>
      </c>
      <c r="D395" s="245" t="s">
        <v>207</v>
      </c>
      <c r="E395" s="246">
        <v>5</v>
      </c>
      <c r="F395" s="247">
        <f>H395+J395</f>
        <v>0</v>
      </c>
      <c r="G395" s="247">
        <f>ROUND(E395*F395,2)</f>
        <v>0</v>
      </c>
      <c r="H395" s="248"/>
      <c r="I395" s="247">
        <f>ROUND(E395*H395,2)</f>
        <v>0</v>
      </c>
      <c r="J395" s="248"/>
      <c r="K395" s="247">
        <f>ROUND(E395*J395,2)</f>
        <v>0</v>
      </c>
      <c r="L395" s="247">
        <v>21</v>
      </c>
      <c r="M395" s="247">
        <f>G395*(1+L395/100)</f>
        <v>0</v>
      </c>
      <c r="N395" s="247">
        <v>0</v>
      </c>
      <c r="O395" s="247">
        <f>ROUND(E395*N395,2)</f>
        <v>0</v>
      </c>
      <c r="P395" s="247">
        <v>0</v>
      </c>
      <c r="Q395" s="247">
        <f>ROUND(E395*P395,2)</f>
        <v>0</v>
      </c>
      <c r="R395" s="247"/>
      <c r="S395" s="247" t="s">
        <v>111</v>
      </c>
      <c r="T395" s="249" t="s">
        <v>111</v>
      </c>
      <c r="U395" s="233">
        <v>0.04</v>
      </c>
      <c r="V395" s="233">
        <f>ROUND(E395*U395,2)</f>
        <v>0.2</v>
      </c>
      <c r="W395" s="233"/>
      <c r="X395" s="233" t="s">
        <v>112</v>
      </c>
      <c r="Y395" s="214"/>
      <c r="Z395" s="214"/>
      <c r="AA395" s="214"/>
      <c r="AB395" s="214"/>
      <c r="AC395" s="214"/>
      <c r="AD395" s="214"/>
      <c r="AE395" s="214"/>
      <c r="AF395" s="214"/>
      <c r="AG395" s="214" t="s">
        <v>121</v>
      </c>
      <c r="AH395" s="214"/>
      <c r="AI395" s="214"/>
      <c r="AJ395" s="214"/>
      <c r="AK395" s="214"/>
      <c r="AL395" s="214"/>
      <c r="AM395" s="214"/>
      <c r="AN395" s="214"/>
      <c r="AO395" s="214"/>
      <c r="AP395" s="214"/>
      <c r="AQ395" s="214"/>
      <c r="AR395" s="214"/>
      <c r="AS395" s="214"/>
      <c r="AT395" s="214"/>
      <c r="AU395" s="214"/>
      <c r="AV395" s="214"/>
      <c r="AW395" s="214"/>
      <c r="AX395" s="214"/>
      <c r="AY395" s="214"/>
      <c r="AZ395" s="214"/>
      <c r="BA395" s="214"/>
      <c r="BB395" s="214"/>
      <c r="BC395" s="214"/>
      <c r="BD395" s="214"/>
      <c r="BE395" s="214"/>
      <c r="BF395" s="214"/>
      <c r="BG395" s="214"/>
      <c r="BH395" s="214"/>
    </row>
    <row r="396" spans="1:60" outlineLevel="1">
      <c r="A396" s="231"/>
      <c r="B396" s="232"/>
      <c r="C396" s="254" t="s">
        <v>382</v>
      </c>
      <c r="D396" s="234"/>
      <c r="E396" s="235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  <c r="V396" s="233"/>
      <c r="W396" s="233"/>
      <c r="X396" s="233"/>
      <c r="Y396" s="214"/>
      <c r="Z396" s="214"/>
      <c r="AA396" s="214"/>
      <c r="AB396" s="214"/>
      <c r="AC396" s="214"/>
      <c r="AD396" s="214"/>
      <c r="AE396" s="214"/>
      <c r="AF396" s="214"/>
      <c r="AG396" s="214" t="s">
        <v>115</v>
      </c>
      <c r="AH396" s="214">
        <v>0</v>
      </c>
      <c r="AI396" s="214"/>
      <c r="AJ396" s="214"/>
      <c r="AK396" s="214"/>
      <c r="AL396" s="214"/>
      <c r="AM396" s="214"/>
      <c r="AN396" s="214"/>
      <c r="AO396" s="214"/>
      <c r="AP396" s="214"/>
      <c r="AQ396" s="214"/>
      <c r="AR396" s="214"/>
      <c r="AS396" s="214"/>
      <c r="AT396" s="214"/>
      <c r="AU396" s="214"/>
      <c r="AV396" s="214"/>
      <c r="AW396" s="214"/>
      <c r="AX396" s="214"/>
      <c r="AY396" s="214"/>
      <c r="AZ396" s="214"/>
      <c r="BA396" s="214"/>
      <c r="BB396" s="214"/>
      <c r="BC396" s="214"/>
      <c r="BD396" s="214"/>
      <c r="BE396" s="214"/>
      <c r="BF396" s="214"/>
      <c r="BG396" s="214"/>
      <c r="BH396" s="214"/>
    </row>
    <row r="397" spans="1:60" outlineLevel="1">
      <c r="A397" s="231"/>
      <c r="B397" s="232"/>
      <c r="C397" s="254" t="s">
        <v>65</v>
      </c>
      <c r="D397" s="234"/>
      <c r="E397" s="235">
        <v>5</v>
      </c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  <c r="X397" s="233"/>
      <c r="Y397" s="214"/>
      <c r="Z397" s="214"/>
      <c r="AA397" s="214"/>
      <c r="AB397" s="214"/>
      <c r="AC397" s="214"/>
      <c r="AD397" s="214"/>
      <c r="AE397" s="214"/>
      <c r="AF397" s="214"/>
      <c r="AG397" s="214" t="s">
        <v>115</v>
      </c>
      <c r="AH397" s="214">
        <v>0</v>
      </c>
      <c r="AI397" s="214"/>
      <c r="AJ397" s="214"/>
      <c r="AK397" s="214"/>
      <c r="AL397" s="214"/>
      <c r="AM397" s="214"/>
      <c r="AN397" s="214"/>
      <c r="AO397" s="214"/>
      <c r="AP397" s="214"/>
      <c r="AQ397" s="214"/>
      <c r="AR397" s="214"/>
      <c r="AS397" s="214"/>
      <c r="AT397" s="214"/>
      <c r="AU397" s="214"/>
      <c r="AV397" s="214"/>
      <c r="AW397" s="214"/>
      <c r="AX397" s="214"/>
      <c r="AY397" s="214"/>
      <c r="AZ397" s="214"/>
      <c r="BA397" s="214"/>
      <c r="BB397" s="214"/>
      <c r="BC397" s="214"/>
      <c r="BD397" s="214"/>
      <c r="BE397" s="214"/>
      <c r="BF397" s="214"/>
      <c r="BG397" s="214"/>
      <c r="BH397" s="214"/>
    </row>
    <row r="398" spans="1:60" outlineLevel="1">
      <c r="A398" s="243">
        <v>58</v>
      </c>
      <c r="B398" s="244" t="s">
        <v>383</v>
      </c>
      <c r="C398" s="253" t="s">
        <v>384</v>
      </c>
      <c r="D398" s="245" t="s">
        <v>110</v>
      </c>
      <c r="E398" s="246">
        <v>1</v>
      </c>
      <c r="F398" s="247">
        <f>H398+J398</f>
        <v>0</v>
      </c>
      <c r="G398" s="247">
        <f>ROUND(E398*F398,2)</f>
        <v>0</v>
      </c>
      <c r="H398" s="248"/>
      <c r="I398" s="247">
        <f>ROUND(E398*H398,2)</f>
        <v>0</v>
      </c>
      <c r="J398" s="248"/>
      <c r="K398" s="247">
        <f>ROUND(E398*J398,2)</f>
        <v>0</v>
      </c>
      <c r="L398" s="247">
        <v>21</v>
      </c>
      <c r="M398" s="247">
        <f>G398*(1+L398/100)</f>
        <v>0</v>
      </c>
      <c r="N398" s="247">
        <v>5.1000000000000004E-3</v>
      </c>
      <c r="O398" s="247">
        <f>ROUND(E398*N398,2)</f>
        <v>0.01</v>
      </c>
      <c r="P398" s="247">
        <v>0</v>
      </c>
      <c r="Q398" s="247">
        <f>ROUND(E398*P398,2)</f>
        <v>0</v>
      </c>
      <c r="R398" s="247" t="s">
        <v>233</v>
      </c>
      <c r="S398" s="247" t="s">
        <v>111</v>
      </c>
      <c r="T398" s="249" t="s">
        <v>111</v>
      </c>
      <c r="U398" s="233">
        <v>0</v>
      </c>
      <c r="V398" s="233">
        <f>ROUND(E398*U398,2)</f>
        <v>0</v>
      </c>
      <c r="W398" s="233"/>
      <c r="X398" s="233" t="s">
        <v>234</v>
      </c>
      <c r="Y398" s="214"/>
      <c r="Z398" s="214"/>
      <c r="AA398" s="214"/>
      <c r="AB398" s="214"/>
      <c r="AC398" s="214"/>
      <c r="AD398" s="214"/>
      <c r="AE398" s="214"/>
      <c r="AF398" s="214"/>
      <c r="AG398" s="214" t="s">
        <v>240</v>
      </c>
      <c r="AH398" s="214"/>
      <c r="AI398" s="214"/>
      <c r="AJ398" s="214"/>
      <c r="AK398" s="214"/>
      <c r="AL398" s="214"/>
      <c r="AM398" s="214"/>
      <c r="AN398" s="214"/>
      <c r="AO398" s="214"/>
      <c r="AP398" s="214"/>
      <c r="AQ398" s="214"/>
      <c r="AR398" s="214"/>
      <c r="AS398" s="214"/>
      <c r="AT398" s="214"/>
      <c r="AU398" s="214"/>
      <c r="AV398" s="214"/>
      <c r="AW398" s="214"/>
      <c r="AX398" s="214"/>
      <c r="AY398" s="214"/>
      <c r="AZ398" s="214"/>
      <c r="BA398" s="214"/>
      <c r="BB398" s="214"/>
      <c r="BC398" s="214"/>
      <c r="BD398" s="214"/>
      <c r="BE398" s="214"/>
      <c r="BF398" s="214"/>
      <c r="BG398" s="214"/>
      <c r="BH398" s="214"/>
    </row>
    <row r="399" spans="1:60" outlineLevel="1">
      <c r="A399" s="231"/>
      <c r="B399" s="232"/>
      <c r="C399" s="254" t="s">
        <v>385</v>
      </c>
      <c r="D399" s="234"/>
      <c r="E399" s="235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  <c r="V399" s="233"/>
      <c r="W399" s="233"/>
      <c r="X399" s="233"/>
      <c r="Y399" s="214"/>
      <c r="Z399" s="214"/>
      <c r="AA399" s="214"/>
      <c r="AB399" s="214"/>
      <c r="AC399" s="214"/>
      <c r="AD399" s="214"/>
      <c r="AE399" s="214"/>
      <c r="AF399" s="214"/>
      <c r="AG399" s="214" t="s">
        <v>115</v>
      </c>
      <c r="AH399" s="214">
        <v>0</v>
      </c>
      <c r="AI399" s="214"/>
      <c r="AJ399" s="214"/>
      <c r="AK399" s="214"/>
      <c r="AL399" s="214"/>
      <c r="AM399" s="214"/>
      <c r="AN399" s="214"/>
      <c r="AO399" s="214"/>
      <c r="AP399" s="214"/>
      <c r="AQ399" s="214"/>
      <c r="AR399" s="214"/>
      <c r="AS399" s="214"/>
      <c r="AT399" s="214"/>
      <c r="AU399" s="214"/>
      <c r="AV399" s="214"/>
      <c r="AW399" s="214"/>
      <c r="AX399" s="214"/>
      <c r="AY399" s="214"/>
      <c r="AZ399" s="214"/>
      <c r="BA399" s="214"/>
      <c r="BB399" s="214"/>
      <c r="BC399" s="214"/>
      <c r="BD399" s="214"/>
      <c r="BE399" s="214"/>
      <c r="BF399" s="214"/>
      <c r="BG399" s="214"/>
      <c r="BH399" s="214"/>
    </row>
    <row r="400" spans="1:60" outlineLevel="1">
      <c r="A400" s="231"/>
      <c r="B400" s="232"/>
      <c r="C400" s="254" t="s">
        <v>43</v>
      </c>
      <c r="D400" s="234"/>
      <c r="E400" s="235">
        <v>1</v>
      </c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  <c r="V400" s="233"/>
      <c r="W400" s="233"/>
      <c r="X400" s="233"/>
      <c r="Y400" s="214"/>
      <c r="Z400" s="214"/>
      <c r="AA400" s="214"/>
      <c r="AB400" s="214"/>
      <c r="AC400" s="214"/>
      <c r="AD400" s="214"/>
      <c r="AE400" s="214"/>
      <c r="AF400" s="214"/>
      <c r="AG400" s="214" t="s">
        <v>115</v>
      </c>
      <c r="AH400" s="214">
        <v>0</v>
      </c>
      <c r="AI400" s="214"/>
      <c r="AJ400" s="214"/>
      <c r="AK400" s="214"/>
      <c r="AL400" s="214"/>
      <c r="AM400" s="214"/>
      <c r="AN400" s="214"/>
      <c r="AO400" s="214"/>
      <c r="AP400" s="214"/>
      <c r="AQ400" s="214"/>
      <c r="AR400" s="214"/>
      <c r="AS400" s="214"/>
      <c r="AT400" s="214"/>
      <c r="AU400" s="214"/>
      <c r="AV400" s="214"/>
      <c r="AW400" s="214"/>
      <c r="AX400" s="214"/>
      <c r="AY400" s="214"/>
      <c r="AZ400" s="214"/>
      <c r="BA400" s="214"/>
      <c r="BB400" s="214"/>
      <c r="BC400" s="214"/>
      <c r="BD400" s="214"/>
      <c r="BE400" s="214"/>
      <c r="BF400" s="214"/>
      <c r="BG400" s="214"/>
      <c r="BH400" s="214"/>
    </row>
    <row r="401" spans="1:60" outlineLevel="1">
      <c r="A401" s="243">
        <v>59</v>
      </c>
      <c r="B401" s="244" t="s">
        <v>386</v>
      </c>
      <c r="C401" s="253" t="s">
        <v>387</v>
      </c>
      <c r="D401" s="245" t="s">
        <v>110</v>
      </c>
      <c r="E401" s="246">
        <v>1</v>
      </c>
      <c r="F401" s="247">
        <f>H401+J401</f>
        <v>0</v>
      </c>
      <c r="G401" s="247">
        <f>ROUND(E401*F401,2)</f>
        <v>0</v>
      </c>
      <c r="H401" s="248"/>
      <c r="I401" s="247">
        <f>ROUND(E401*H401,2)</f>
        <v>0</v>
      </c>
      <c r="J401" s="248"/>
      <c r="K401" s="247">
        <f>ROUND(E401*J401,2)</f>
        <v>0</v>
      </c>
      <c r="L401" s="247">
        <v>21</v>
      </c>
      <c r="M401" s="247">
        <f>G401*(1+L401/100)</f>
        <v>0</v>
      </c>
      <c r="N401" s="247">
        <v>5.1000000000000004E-3</v>
      </c>
      <c r="O401" s="247">
        <f>ROUND(E401*N401,2)</f>
        <v>0.01</v>
      </c>
      <c r="P401" s="247">
        <v>0</v>
      </c>
      <c r="Q401" s="247">
        <f>ROUND(E401*P401,2)</f>
        <v>0</v>
      </c>
      <c r="R401" s="247" t="s">
        <v>233</v>
      </c>
      <c r="S401" s="247" t="s">
        <v>111</v>
      </c>
      <c r="T401" s="249" t="s">
        <v>111</v>
      </c>
      <c r="U401" s="233">
        <v>0</v>
      </c>
      <c r="V401" s="233">
        <f>ROUND(E401*U401,2)</f>
        <v>0</v>
      </c>
      <c r="W401" s="233"/>
      <c r="X401" s="233" t="s">
        <v>234</v>
      </c>
      <c r="Y401" s="214"/>
      <c r="Z401" s="214"/>
      <c r="AA401" s="214"/>
      <c r="AB401" s="214"/>
      <c r="AC401" s="214"/>
      <c r="AD401" s="214"/>
      <c r="AE401" s="214"/>
      <c r="AF401" s="214"/>
      <c r="AG401" s="214" t="s">
        <v>240</v>
      </c>
      <c r="AH401" s="214"/>
      <c r="AI401" s="214"/>
      <c r="AJ401" s="214"/>
      <c r="AK401" s="214"/>
      <c r="AL401" s="214"/>
      <c r="AM401" s="214"/>
      <c r="AN401" s="214"/>
      <c r="AO401" s="214"/>
      <c r="AP401" s="214"/>
      <c r="AQ401" s="214"/>
      <c r="AR401" s="214"/>
      <c r="AS401" s="214"/>
      <c r="AT401" s="214"/>
      <c r="AU401" s="214"/>
      <c r="AV401" s="214"/>
      <c r="AW401" s="214"/>
      <c r="AX401" s="214"/>
      <c r="AY401" s="214"/>
      <c r="AZ401" s="214"/>
      <c r="BA401" s="214"/>
      <c r="BB401" s="214"/>
      <c r="BC401" s="214"/>
      <c r="BD401" s="214"/>
      <c r="BE401" s="214"/>
      <c r="BF401" s="214"/>
      <c r="BG401" s="214"/>
      <c r="BH401" s="214"/>
    </row>
    <row r="402" spans="1:60" outlineLevel="1">
      <c r="A402" s="231"/>
      <c r="B402" s="232"/>
      <c r="C402" s="254" t="s">
        <v>388</v>
      </c>
      <c r="D402" s="234"/>
      <c r="E402" s="235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  <c r="V402" s="233"/>
      <c r="W402" s="233"/>
      <c r="X402" s="233"/>
      <c r="Y402" s="214"/>
      <c r="Z402" s="214"/>
      <c r="AA402" s="214"/>
      <c r="AB402" s="214"/>
      <c r="AC402" s="214"/>
      <c r="AD402" s="214"/>
      <c r="AE402" s="214"/>
      <c r="AF402" s="214"/>
      <c r="AG402" s="214" t="s">
        <v>115</v>
      </c>
      <c r="AH402" s="214">
        <v>0</v>
      </c>
      <c r="AI402" s="214"/>
      <c r="AJ402" s="214"/>
      <c r="AK402" s="214"/>
      <c r="AL402" s="214"/>
      <c r="AM402" s="214"/>
      <c r="AN402" s="214"/>
      <c r="AO402" s="214"/>
      <c r="AP402" s="214"/>
      <c r="AQ402" s="214"/>
      <c r="AR402" s="214"/>
      <c r="AS402" s="214"/>
      <c r="AT402" s="214"/>
      <c r="AU402" s="214"/>
      <c r="AV402" s="214"/>
      <c r="AW402" s="214"/>
      <c r="AX402" s="214"/>
      <c r="AY402" s="214"/>
      <c r="AZ402" s="214"/>
      <c r="BA402" s="214"/>
      <c r="BB402" s="214"/>
      <c r="BC402" s="214"/>
      <c r="BD402" s="214"/>
      <c r="BE402" s="214"/>
      <c r="BF402" s="214"/>
      <c r="BG402" s="214"/>
      <c r="BH402" s="214"/>
    </row>
    <row r="403" spans="1:60" outlineLevel="1">
      <c r="A403" s="231"/>
      <c r="B403" s="232"/>
      <c r="C403" s="254" t="s">
        <v>43</v>
      </c>
      <c r="D403" s="234"/>
      <c r="E403" s="235">
        <v>1</v>
      </c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3"/>
      <c r="Y403" s="214"/>
      <c r="Z403" s="214"/>
      <c r="AA403" s="214"/>
      <c r="AB403" s="214"/>
      <c r="AC403" s="214"/>
      <c r="AD403" s="214"/>
      <c r="AE403" s="214"/>
      <c r="AF403" s="214"/>
      <c r="AG403" s="214" t="s">
        <v>115</v>
      </c>
      <c r="AH403" s="214">
        <v>0</v>
      </c>
      <c r="AI403" s="214"/>
      <c r="AJ403" s="214"/>
      <c r="AK403" s="214"/>
      <c r="AL403" s="214"/>
      <c r="AM403" s="214"/>
      <c r="AN403" s="214"/>
      <c r="AO403" s="214"/>
      <c r="AP403" s="214"/>
      <c r="AQ403" s="214"/>
      <c r="AR403" s="214"/>
      <c r="AS403" s="214"/>
      <c r="AT403" s="214"/>
      <c r="AU403" s="214"/>
      <c r="AV403" s="214"/>
      <c r="AW403" s="214"/>
      <c r="AX403" s="214"/>
      <c r="AY403" s="214"/>
      <c r="AZ403" s="214"/>
      <c r="BA403" s="214"/>
      <c r="BB403" s="214"/>
      <c r="BC403" s="214"/>
      <c r="BD403" s="214"/>
      <c r="BE403" s="214"/>
      <c r="BF403" s="214"/>
      <c r="BG403" s="214"/>
      <c r="BH403" s="214"/>
    </row>
    <row r="404" spans="1:60" outlineLevel="1">
      <c r="A404" s="243">
        <v>60</v>
      </c>
      <c r="B404" s="244" t="s">
        <v>389</v>
      </c>
      <c r="C404" s="253" t="s">
        <v>390</v>
      </c>
      <c r="D404" s="245" t="s">
        <v>110</v>
      </c>
      <c r="E404" s="246">
        <v>4</v>
      </c>
      <c r="F404" s="247">
        <f>H404+J404</f>
        <v>0</v>
      </c>
      <c r="G404" s="247">
        <f>ROUND(E404*F404,2)</f>
        <v>0</v>
      </c>
      <c r="H404" s="248"/>
      <c r="I404" s="247">
        <f>ROUND(E404*H404,2)</f>
        <v>0</v>
      </c>
      <c r="J404" s="248"/>
      <c r="K404" s="247">
        <f>ROUND(E404*J404,2)</f>
        <v>0</v>
      </c>
      <c r="L404" s="247">
        <v>21</v>
      </c>
      <c r="M404" s="247">
        <f>G404*(1+L404/100)</f>
        <v>0</v>
      </c>
      <c r="N404" s="247">
        <v>5.1000000000000004E-3</v>
      </c>
      <c r="O404" s="247">
        <f>ROUND(E404*N404,2)</f>
        <v>0.02</v>
      </c>
      <c r="P404" s="247">
        <v>0</v>
      </c>
      <c r="Q404" s="247">
        <f>ROUND(E404*P404,2)</f>
        <v>0</v>
      </c>
      <c r="R404" s="247" t="s">
        <v>233</v>
      </c>
      <c r="S404" s="247" t="s">
        <v>111</v>
      </c>
      <c r="T404" s="249" t="s">
        <v>111</v>
      </c>
      <c r="U404" s="233">
        <v>0</v>
      </c>
      <c r="V404" s="233">
        <f>ROUND(E404*U404,2)</f>
        <v>0</v>
      </c>
      <c r="W404" s="233"/>
      <c r="X404" s="233" t="s">
        <v>234</v>
      </c>
      <c r="Y404" s="214"/>
      <c r="Z404" s="214"/>
      <c r="AA404" s="214"/>
      <c r="AB404" s="214"/>
      <c r="AC404" s="214"/>
      <c r="AD404" s="214"/>
      <c r="AE404" s="214"/>
      <c r="AF404" s="214"/>
      <c r="AG404" s="214" t="s">
        <v>240</v>
      </c>
      <c r="AH404" s="214"/>
      <c r="AI404" s="214"/>
      <c r="AJ404" s="214"/>
      <c r="AK404" s="214"/>
      <c r="AL404" s="214"/>
      <c r="AM404" s="214"/>
      <c r="AN404" s="214"/>
      <c r="AO404" s="214"/>
      <c r="AP404" s="214"/>
      <c r="AQ404" s="214"/>
      <c r="AR404" s="214"/>
      <c r="AS404" s="214"/>
      <c r="AT404" s="214"/>
      <c r="AU404" s="214"/>
      <c r="AV404" s="214"/>
      <c r="AW404" s="214"/>
      <c r="AX404" s="214"/>
      <c r="AY404" s="214"/>
      <c r="AZ404" s="214"/>
      <c r="BA404" s="214"/>
      <c r="BB404" s="214"/>
      <c r="BC404" s="214"/>
      <c r="BD404" s="214"/>
      <c r="BE404" s="214"/>
      <c r="BF404" s="214"/>
      <c r="BG404" s="214"/>
      <c r="BH404" s="214"/>
    </row>
    <row r="405" spans="1:60" outlineLevel="1">
      <c r="A405" s="231"/>
      <c r="B405" s="232"/>
      <c r="C405" s="254" t="s">
        <v>391</v>
      </c>
      <c r="D405" s="234"/>
      <c r="E405" s="235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  <c r="V405" s="233"/>
      <c r="W405" s="233"/>
      <c r="X405" s="233"/>
      <c r="Y405" s="214"/>
      <c r="Z405" s="214"/>
      <c r="AA405" s="214"/>
      <c r="AB405" s="214"/>
      <c r="AC405" s="214"/>
      <c r="AD405" s="214"/>
      <c r="AE405" s="214"/>
      <c r="AF405" s="214"/>
      <c r="AG405" s="214" t="s">
        <v>115</v>
      </c>
      <c r="AH405" s="214">
        <v>0</v>
      </c>
      <c r="AI405" s="214"/>
      <c r="AJ405" s="214"/>
      <c r="AK405" s="214"/>
      <c r="AL405" s="214"/>
      <c r="AM405" s="214"/>
      <c r="AN405" s="214"/>
      <c r="AO405" s="214"/>
      <c r="AP405" s="214"/>
      <c r="AQ405" s="214"/>
      <c r="AR405" s="214"/>
      <c r="AS405" s="214"/>
      <c r="AT405" s="214"/>
      <c r="AU405" s="214"/>
      <c r="AV405" s="214"/>
      <c r="AW405" s="214"/>
      <c r="AX405" s="214"/>
      <c r="AY405" s="214"/>
      <c r="AZ405" s="214"/>
      <c r="BA405" s="214"/>
      <c r="BB405" s="214"/>
      <c r="BC405" s="214"/>
      <c r="BD405" s="214"/>
      <c r="BE405" s="214"/>
      <c r="BF405" s="214"/>
      <c r="BG405" s="214"/>
      <c r="BH405" s="214"/>
    </row>
    <row r="406" spans="1:60" outlineLevel="1">
      <c r="A406" s="231"/>
      <c r="B406" s="232"/>
      <c r="C406" s="254" t="s">
        <v>43</v>
      </c>
      <c r="D406" s="234"/>
      <c r="E406" s="235">
        <v>1</v>
      </c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  <c r="V406" s="233"/>
      <c r="W406" s="233"/>
      <c r="X406" s="233"/>
      <c r="Y406" s="214"/>
      <c r="Z406" s="214"/>
      <c r="AA406" s="214"/>
      <c r="AB406" s="214"/>
      <c r="AC406" s="214"/>
      <c r="AD406" s="214"/>
      <c r="AE406" s="214"/>
      <c r="AF406" s="214"/>
      <c r="AG406" s="214" t="s">
        <v>115</v>
      </c>
      <c r="AH406" s="214">
        <v>0</v>
      </c>
      <c r="AI406" s="214"/>
      <c r="AJ406" s="214"/>
      <c r="AK406" s="214"/>
      <c r="AL406" s="214"/>
      <c r="AM406" s="214"/>
      <c r="AN406" s="214"/>
      <c r="AO406" s="214"/>
      <c r="AP406" s="214"/>
      <c r="AQ406" s="214"/>
      <c r="AR406" s="214"/>
      <c r="AS406" s="214"/>
      <c r="AT406" s="214"/>
      <c r="AU406" s="214"/>
      <c r="AV406" s="214"/>
      <c r="AW406" s="214"/>
      <c r="AX406" s="214"/>
      <c r="AY406" s="214"/>
      <c r="AZ406" s="214"/>
      <c r="BA406" s="214"/>
      <c r="BB406" s="214"/>
      <c r="BC406" s="214"/>
      <c r="BD406" s="214"/>
      <c r="BE406" s="214"/>
      <c r="BF406" s="214"/>
      <c r="BG406" s="214"/>
      <c r="BH406" s="214"/>
    </row>
    <row r="407" spans="1:60" outlineLevel="1">
      <c r="A407" s="231"/>
      <c r="B407" s="232"/>
      <c r="C407" s="254" t="s">
        <v>392</v>
      </c>
      <c r="D407" s="234"/>
      <c r="E407" s="235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  <c r="V407" s="233"/>
      <c r="W407" s="233"/>
      <c r="X407" s="233"/>
      <c r="Y407" s="214"/>
      <c r="Z407" s="214"/>
      <c r="AA407" s="214"/>
      <c r="AB407" s="214"/>
      <c r="AC407" s="214"/>
      <c r="AD407" s="214"/>
      <c r="AE407" s="214"/>
      <c r="AF407" s="214"/>
      <c r="AG407" s="214" t="s">
        <v>115</v>
      </c>
      <c r="AH407" s="214">
        <v>0</v>
      </c>
      <c r="AI407" s="214"/>
      <c r="AJ407" s="214"/>
      <c r="AK407" s="214"/>
      <c r="AL407" s="214"/>
      <c r="AM407" s="214"/>
      <c r="AN407" s="214"/>
      <c r="AO407" s="214"/>
      <c r="AP407" s="214"/>
      <c r="AQ407" s="214"/>
      <c r="AR407" s="214"/>
      <c r="AS407" s="214"/>
      <c r="AT407" s="214"/>
      <c r="AU407" s="214"/>
      <c r="AV407" s="214"/>
      <c r="AW407" s="214"/>
      <c r="AX407" s="214"/>
      <c r="AY407" s="214"/>
      <c r="AZ407" s="214"/>
      <c r="BA407" s="214"/>
      <c r="BB407" s="214"/>
      <c r="BC407" s="214"/>
      <c r="BD407" s="214"/>
      <c r="BE407" s="214"/>
      <c r="BF407" s="214"/>
      <c r="BG407" s="214"/>
      <c r="BH407" s="214"/>
    </row>
    <row r="408" spans="1:60" outlineLevel="1">
      <c r="A408" s="231"/>
      <c r="B408" s="232"/>
      <c r="C408" s="254" t="s">
        <v>348</v>
      </c>
      <c r="D408" s="234"/>
      <c r="E408" s="235">
        <v>3</v>
      </c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  <c r="V408" s="233"/>
      <c r="W408" s="233"/>
      <c r="X408" s="233"/>
      <c r="Y408" s="214"/>
      <c r="Z408" s="214"/>
      <c r="AA408" s="214"/>
      <c r="AB408" s="214"/>
      <c r="AC408" s="214"/>
      <c r="AD408" s="214"/>
      <c r="AE408" s="214"/>
      <c r="AF408" s="214"/>
      <c r="AG408" s="214" t="s">
        <v>115</v>
      </c>
      <c r="AH408" s="214">
        <v>0</v>
      </c>
      <c r="AI408" s="214"/>
      <c r="AJ408" s="214"/>
      <c r="AK408" s="214"/>
      <c r="AL408" s="214"/>
      <c r="AM408" s="214"/>
      <c r="AN408" s="214"/>
      <c r="AO408" s="214"/>
      <c r="AP408" s="214"/>
      <c r="AQ408" s="214"/>
      <c r="AR408" s="214"/>
      <c r="AS408" s="214"/>
      <c r="AT408" s="214"/>
      <c r="AU408" s="214"/>
      <c r="AV408" s="214"/>
      <c r="AW408" s="214"/>
      <c r="AX408" s="214"/>
      <c r="AY408" s="214"/>
      <c r="AZ408" s="214"/>
      <c r="BA408" s="214"/>
      <c r="BB408" s="214"/>
      <c r="BC408" s="214"/>
      <c r="BD408" s="214"/>
      <c r="BE408" s="214"/>
      <c r="BF408" s="214"/>
      <c r="BG408" s="214"/>
      <c r="BH408" s="214"/>
    </row>
    <row r="409" spans="1:60" outlineLevel="1">
      <c r="A409" s="243">
        <v>61</v>
      </c>
      <c r="B409" s="244" t="s">
        <v>393</v>
      </c>
      <c r="C409" s="253" t="s">
        <v>394</v>
      </c>
      <c r="D409" s="245" t="s">
        <v>110</v>
      </c>
      <c r="E409" s="246">
        <v>2</v>
      </c>
      <c r="F409" s="247">
        <f>H409+J409</f>
        <v>0</v>
      </c>
      <c r="G409" s="247">
        <f>ROUND(E409*F409,2)</f>
        <v>0</v>
      </c>
      <c r="H409" s="248"/>
      <c r="I409" s="247">
        <f>ROUND(E409*H409,2)</f>
        <v>0</v>
      </c>
      <c r="J409" s="248"/>
      <c r="K409" s="247">
        <f>ROUND(E409*J409,2)</f>
        <v>0</v>
      </c>
      <c r="L409" s="247">
        <v>21</v>
      </c>
      <c r="M409" s="247">
        <f>G409*(1+L409/100)</f>
        <v>0</v>
      </c>
      <c r="N409" s="247">
        <v>5.1000000000000004E-3</v>
      </c>
      <c r="O409" s="247">
        <f>ROUND(E409*N409,2)</f>
        <v>0.01</v>
      </c>
      <c r="P409" s="247">
        <v>0</v>
      </c>
      <c r="Q409" s="247">
        <f>ROUND(E409*P409,2)</f>
        <v>0</v>
      </c>
      <c r="R409" s="247" t="s">
        <v>233</v>
      </c>
      <c r="S409" s="247" t="s">
        <v>111</v>
      </c>
      <c r="T409" s="249" t="s">
        <v>111</v>
      </c>
      <c r="U409" s="233">
        <v>0</v>
      </c>
      <c r="V409" s="233">
        <f>ROUND(E409*U409,2)</f>
        <v>0</v>
      </c>
      <c r="W409" s="233"/>
      <c r="X409" s="233" t="s">
        <v>234</v>
      </c>
      <c r="Y409" s="214"/>
      <c r="Z409" s="214"/>
      <c r="AA409" s="214"/>
      <c r="AB409" s="214"/>
      <c r="AC409" s="214"/>
      <c r="AD409" s="214"/>
      <c r="AE409" s="214"/>
      <c r="AF409" s="214"/>
      <c r="AG409" s="214" t="s">
        <v>240</v>
      </c>
      <c r="AH409" s="214"/>
      <c r="AI409" s="214"/>
      <c r="AJ409" s="214"/>
      <c r="AK409" s="214"/>
      <c r="AL409" s="214"/>
      <c r="AM409" s="214"/>
      <c r="AN409" s="214"/>
      <c r="AO409" s="214"/>
      <c r="AP409" s="214"/>
      <c r="AQ409" s="214"/>
      <c r="AR409" s="214"/>
      <c r="AS409" s="214"/>
      <c r="AT409" s="214"/>
      <c r="AU409" s="214"/>
      <c r="AV409" s="214"/>
      <c r="AW409" s="214"/>
      <c r="AX409" s="214"/>
      <c r="AY409" s="214"/>
      <c r="AZ409" s="214"/>
      <c r="BA409" s="214"/>
      <c r="BB409" s="214"/>
      <c r="BC409" s="214"/>
      <c r="BD409" s="214"/>
      <c r="BE409" s="214"/>
      <c r="BF409" s="214"/>
      <c r="BG409" s="214"/>
      <c r="BH409" s="214"/>
    </row>
    <row r="410" spans="1:60" outlineLevel="1">
      <c r="A410" s="231"/>
      <c r="B410" s="232"/>
      <c r="C410" s="254" t="s">
        <v>395</v>
      </c>
      <c r="D410" s="234"/>
      <c r="E410" s="235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  <c r="V410" s="233"/>
      <c r="W410" s="233"/>
      <c r="X410" s="233"/>
      <c r="Y410" s="214"/>
      <c r="Z410" s="214"/>
      <c r="AA410" s="214"/>
      <c r="AB410" s="214"/>
      <c r="AC410" s="214"/>
      <c r="AD410" s="214"/>
      <c r="AE410" s="214"/>
      <c r="AF410" s="214"/>
      <c r="AG410" s="214" t="s">
        <v>115</v>
      </c>
      <c r="AH410" s="214">
        <v>0</v>
      </c>
      <c r="AI410" s="214"/>
      <c r="AJ410" s="214"/>
      <c r="AK410" s="214"/>
      <c r="AL410" s="214"/>
      <c r="AM410" s="214"/>
      <c r="AN410" s="214"/>
      <c r="AO410" s="214"/>
      <c r="AP410" s="214"/>
      <c r="AQ410" s="214"/>
      <c r="AR410" s="214"/>
      <c r="AS410" s="214"/>
      <c r="AT410" s="214"/>
      <c r="AU410" s="214"/>
      <c r="AV410" s="214"/>
      <c r="AW410" s="214"/>
      <c r="AX410" s="214"/>
      <c r="AY410" s="214"/>
      <c r="AZ410" s="214"/>
      <c r="BA410" s="214"/>
      <c r="BB410" s="214"/>
      <c r="BC410" s="214"/>
      <c r="BD410" s="214"/>
      <c r="BE410" s="214"/>
      <c r="BF410" s="214"/>
      <c r="BG410" s="214"/>
      <c r="BH410" s="214"/>
    </row>
    <row r="411" spans="1:60" outlineLevel="1">
      <c r="A411" s="231"/>
      <c r="B411" s="232"/>
      <c r="C411" s="254" t="s">
        <v>43</v>
      </c>
      <c r="D411" s="234"/>
      <c r="E411" s="235">
        <v>1</v>
      </c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  <c r="V411" s="233"/>
      <c r="W411" s="233"/>
      <c r="X411" s="233"/>
      <c r="Y411" s="214"/>
      <c r="Z411" s="214"/>
      <c r="AA411" s="214"/>
      <c r="AB411" s="214"/>
      <c r="AC411" s="214"/>
      <c r="AD411" s="214"/>
      <c r="AE411" s="214"/>
      <c r="AF411" s="214"/>
      <c r="AG411" s="214" t="s">
        <v>115</v>
      </c>
      <c r="AH411" s="214">
        <v>0</v>
      </c>
      <c r="AI411" s="214"/>
      <c r="AJ411" s="214"/>
      <c r="AK411" s="214"/>
      <c r="AL411" s="214"/>
      <c r="AM411" s="214"/>
      <c r="AN411" s="214"/>
      <c r="AO411" s="214"/>
      <c r="AP411" s="214"/>
      <c r="AQ411" s="214"/>
      <c r="AR411" s="214"/>
      <c r="AS411" s="214"/>
      <c r="AT411" s="214"/>
      <c r="AU411" s="214"/>
      <c r="AV411" s="214"/>
      <c r="AW411" s="214"/>
      <c r="AX411" s="214"/>
      <c r="AY411" s="214"/>
      <c r="AZ411" s="214"/>
      <c r="BA411" s="214"/>
      <c r="BB411" s="214"/>
      <c r="BC411" s="214"/>
      <c r="BD411" s="214"/>
      <c r="BE411" s="214"/>
      <c r="BF411" s="214"/>
      <c r="BG411" s="214"/>
      <c r="BH411" s="214"/>
    </row>
    <row r="412" spans="1:60" outlineLevel="1">
      <c r="A412" s="231"/>
      <c r="B412" s="232"/>
      <c r="C412" s="254" t="s">
        <v>392</v>
      </c>
      <c r="D412" s="234"/>
      <c r="E412" s="235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  <c r="V412" s="233"/>
      <c r="W412" s="233"/>
      <c r="X412" s="233"/>
      <c r="Y412" s="214"/>
      <c r="Z412" s="214"/>
      <c r="AA412" s="214"/>
      <c r="AB412" s="214"/>
      <c r="AC412" s="214"/>
      <c r="AD412" s="214"/>
      <c r="AE412" s="214"/>
      <c r="AF412" s="214"/>
      <c r="AG412" s="214" t="s">
        <v>115</v>
      </c>
      <c r="AH412" s="214">
        <v>0</v>
      </c>
      <c r="AI412" s="214"/>
      <c r="AJ412" s="214"/>
      <c r="AK412" s="214"/>
      <c r="AL412" s="214"/>
      <c r="AM412" s="214"/>
      <c r="AN412" s="214"/>
      <c r="AO412" s="214"/>
      <c r="AP412" s="214"/>
      <c r="AQ412" s="214"/>
      <c r="AR412" s="214"/>
      <c r="AS412" s="214"/>
      <c r="AT412" s="214"/>
      <c r="AU412" s="214"/>
      <c r="AV412" s="214"/>
      <c r="AW412" s="214"/>
      <c r="AX412" s="214"/>
      <c r="AY412" s="214"/>
      <c r="AZ412" s="214"/>
      <c r="BA412" s="214"/>
      <c r="BB412" s="214"/>
      <c r="BC412" s="214"/>
      <c r="BD412" s="214"/>
      <c r="BE412" s="214"/>
      <c r="BF412" s="214"/>
      <c r="BG412" s="214"/>
      <c r="BH412" s="214"/>
    </row>
    <row r="413" spans="1:60" outlineLevel="1">
      <c r="A413" s="231"/>
      <c r="B413" s="232"/>
      <c r="C413" s="254" t="s">
        <v>43</v>
      </c>
      <c r="D413" s="234"/>
      <c r="E413" s="235">
        <v>1</v>
      </c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  <c r="V413" s="233"/>
      <c r="W413" s="233"/>
      <c r="X413" s="233"/>
      <c r="Y413" s="214"/>
      <c r="Z413" s="214"/>
      <c r="AA413" s="214"/>
      <c r="AB413" s="214"/>
      <c r="AC413" s="214"/>
      <c r="AD413" s="214"/>
      <c r="AE413" s="214"/>
      <c r="AF413" s="214"/>
      <c r="AG413" s="214" t="s">
        <v>115</v>
      </c>
      <c r="AH413" s="214">
        <v>0</v>
      </c>
      <c r="AI413" s="214"/>
      <c r="AJ413" s="214"/>
      <c r="AK413" s="214"/>
      <c r="AL413" s="214"/>
      <c r="AM413" s="214"/>
      <c r="AN413" s="214"/>
      <c r="AO413" s="214"/>
      <c r="AP413" s="214"/>
      <c r="AQ413" s="214"/>
      <c r="AR413" s="214"/>
      <c r="AS413" s="214"/>
      <c r="AT413" s="214"/>
      <c r="AU413" s="214"/>
      <c r="AV413" s="214"/>
      <c r="AW413" s="214"/>
      <c r="AX413" s="214"/>
      <c r="AY413" s="214"/>
      <c r="AZ413" s="214"/>
      <c r="BA413" s="214"/>
      <c r="BB413" s="214"/>
      <c r="BC413" s="214"/>
      <c r="BD413" s="214"/>
      <c r="BE413" s="214"/>
      <c r="BF413" s="214"/>
      <c r="BG413" s="214"/>
      <c r="BH413" s="214"/>
    </row>
    <row r="414" spans="1:60" outlineLevel="1">
      <c r="A414" s="243">
        <v>62</v>
      </c>
      <c r="B414" s="244" t="s">
        <v>396</v>
      </c>
      <c r="C414" s="253" t="s">
        <v>397</v>
      </c>
      <c r="D414" s="245" t="s">
        <v>110</v>
      </c>
      <c r="E414" s="246">
        <v>1</v>
      </c>
      <c r="F414" s="247">
        <f>H414+J414</f>
        <v>0</v>
      </c>
      <c r="G414" s="247">
        <f>ROUND(E414*F414,2)</f>
        <v>0</v>
      </c>
      <c r="H414" s="248"/>
      <c r="I414" s="247">
        <f>ROUND(E414*H414,2)</f>
        <v>0</v>
      </c>
      <c r="J414" s="248"/>
      <c r="K414" s="247">
        <f>ROUND(E414*J414,2)</f>
        <v>0</v>
      </c>
      <c r="L414" s="247">
        <v>21</v>
      </c>
      <c r="M414" s="247">
        <f>G414*(1+L414/100)</f>
        <v>0</v>
      </c>
      <c r="N414" s="247">
        <v>5.1000000000000004E-3</v>
      </c>
      <c r="O414" s="247">
        <f>ROUND(E414*N414,2)</f>
        <v>0.01</v>
      </c>
      <c r="P414" s="247">
        <v>0</v>
      </c>
      <c r="Q414" s="247">
        <f>ROUND(E414*P414,2)</f>
        <v>0</v>
      </c>
      <c r="R414" s="247" t="s">
        <v>233</v>
      </c>
      <c r="S414" s="247" t="s">
        <v>111</v>
      </c>
      <c r="T414" s="249" t="s">
        <v>111</v>
      </c>
      <c r="U414" s="233">
        <v>0</v>
      </c>
      <c r="V414" s="233">
        <f>ROUND(E414*U414,2)</f>
        <v>0</v>
      </c>
      <c r="W414" s="233"/>
      <c r="X414" s="233" t="s">
        <v>234</v>
      </c>
      <c r="Y414" s="214"/>
      <c r="Z414" s="214"/>
      <c r="AA414" s="214"/>
      <c r="AB414" s="214"/>
      <c r="AC414" s="214"/>
      <c r="AD414" s="214"/>
      <c r="AE414" s="214"/>
      <c r="AF414" s="214"/>
      <c r="AG414" s="214" t="s">
        <v>240</v>
      </c>
      <c r="AH414" s="214"/>
      <c r="AI414" s="214"/>
      <c r="AJ414" s="214"/>
      <c r="AK414" s="214"/>
      <c r="AL414" s="214"/>
      <c r="AM414" s="214"/>
      <c r="AN414" s="214"/>
      <c r="AO414" s="214"/>
      <c r="AP414" s="214"/>
      <c r="AQ414" s="214"/>
      <c r="AR414" s="214"/>
      <c r="AS414" s="214"/>
      <c r="AT414" s="214"/>
      <c r="AU414" s="214"/>
      <c r="AV414" s="214"/>
      <c r="AW414" s="214"/>
      <c r="AX414" s="214"/>
      <c r="AY414" s="214"/>
      <c r="AZ414" s="214"/>
      <c r="BA414" s="214"/>
      <c r="BB414" s="214"/>
      <c r="BC414" s="214"/>
      <c r="BD414" s="214"/>
      <c r="BE414" s="214"/>
      <c r="BF414" s="214"/>
      <c r="BG414" s="214"/>
      <c r="BH414" s="214"/>
    </row>
    <row r="415" spans="1:60" outlineLevel="1">
      <c r="A415" s="231"/>
      <c r="B415" s="232"/>
      <c r="C415" s="254" t="s">
        <v>398</v>
      </c>
      <c r="D415" s="234"/>
      <c r="E415" s="235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  <c r="V415" s="233"/>
      <c r="W415" s="233"/>
      <c r="X415" s="233"/>
      <c r="Y415" s="214"/>
      <c r="Z415" s="214"/>
      <c r="AA415" s="214"/>
      <c r="AB415" s="214"/>
      <c r="AC415" s="214"/>
      <c r="AD415" s="214"/>
      <c r="AE415" s="214"/>
      <c r="AF415" s="214"/>
      <c r="AG415" s="214" t="s">
        <v>115</v>
      </c>
      <c r="AH415" s="214">
        <v>0</v>
      </c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4"/>
      <c r="BB415" s="214"/>
      <c r="BC415" s="214"/>
      <c r="BD415" s="214"/>
      <c r="BE415" s="214"/>
      <c r="BF415" s="214"/>
      <c r="BG415" s="214"/>
      <c r="BH415" s="214"/>
    </row>
    <row r="416" spans="1:60" outlineLevel="1">
      <c r="A416" s="231"/>
      <c r="B416" s="232"/>
      <c r="C416" s="254" t="s">
        <v>43</v>
      </c>
      <c r="D416" s="234"/>
      <c r="E416" s="235">
        <v>1</v>
      </c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  <c r="V416" s="233"/>
      <c r="W416" s="233"/>
      <c r="X416" s="233"/>
      <c r="Y416" s="214"/>
      <c r="Z416" s="214"/>
      <c r="AA416" s="214"/>
      <c r="AB416" s="214"/>
      <c r="AC416" s="214"/>
      <c r="AD416" s="214"/>
      <c r="AE416" s="214"/>
      <c r="AF416" s="214"/>
      <c r="AG416" s="214" t="s">
        <v>115</v>
      </c>
      <c r="AH416" s="214">
        <v>0</v>
      </c>
      <c r="AI416" s="214"/>
      <c r="AJ416" s="214"/>
      <c r="AK416" s="214"/>
      <c r="AL416" s="214"/>
      <c r="AM416" s="214"/>
      <c r="AN416" s="214"/>
      <c r="AO416" s="214"/>
      <c r="AP416" s="214"/>
      <c r="AQ416" s="214"/>
      <c r="AR416" s="214"/>
      <c r="AS416" s="214"/>
      <c r="AT416" s="214"/>
      <c r="AU416" s="214"/>
      <c r="AV416" s="214"/>
      <c r="AW416" s="214"/>
      <c r="AX416" s="214"/>
      <c r="AY416" s="214"/>
      <c r="AZ416" s="214"/>
      <c r="BA416" s="214"/>
      <c r="BB416" s="214"/>
      <c r="BC416" s="214"/>
      <c r="BD416" s="214"/>
      <c r="BE416" s="214"/>
      <c r="BF416" s="214"/>
      <c r="BG416" s="214"/>
      <c r="BH416" s="214"/>
    </row>
    <row r="417" spans="1:60" outlineLevel="1">
      <c r="A417" s="243">
        <v>63</v>
      </c>
      <c r="B417" s="244" t="s">
        <v>399</v>
      </c>
      <c r="C417" s="253" t="s">
        <v>400</v>
      </c>
      <c r="D417" s="245" t="s">
        <v>110</v>
      </c>
      <c r="E417" s="246">
        <v>7</v>
      </c>
      <c r="F417" s="247">
        <f>H417+J417</f>
        <v>0</v>
      </c>
      <c r="G417" s="247">
        <f>ROUND(E417*F417,2)</f>
        <v>0</v>
      </c>
      <c r="H417" s="248"/>
      <c r="I417" s="247">
        <f>ROUND(E417*H417,2)</f>
        <v>0</v>
      </c>
      <c r="J417" s="248"/>
      <c r="K417" s="247">
        <f>ROUND(E417*J417,2)</f>
        <v>0</v>
      </c>
      <c r="L417" s="247">
        <v>21</v>
      </c>
      <c r="M417" s="247">
        <f>G417*(1+L417/100)</f>
        <v>0</v>
      </c>
      <c r="N417" s="247">
        <v>0</v>
      </c>
      <c r="O417" s="247">
        <f>ROUND(E417*N417,2)</f>
        <v>0</v>
      </c>
      <c r="P417" s="247">
        <v>0</v>
      </c>
      <c r="Q417" s="247">
        <f>ROUND(E417*P417,2)</f>
        <v>0</v>
      </c>
      <c r="R417" s="247" t="s">
        <v>233</v>
      </c>
      <c r="S417" s="247" t="s">
        <v>111</v>
      </c>
      <c r="T417" s="249" t="s">
        <v>111</v>
      </c>
      <c r="U417" s="233">
        <v>0</v>
      </c>
      <c r="V417" s="233">
        <f>ROUND(E417*U417,2)</f>
        <v>0</v>
      </c>
      <c r="W417" s="233"/>
      <c r="X417" s="233" t="s">
        <v>234</v>
      </c>
      <c r="Y417" s="214"/>
      <c r="Z417" s="214"/>
      <c r="AA417" s="214"/>
      <c r="AB417" s="214"/>
      <c r="AC417" s="214"/>
      <c r="AD417" s="214"/>
      <c r="AE417" s="214"/>
      <c r="AF417" s="214"/>
      <c r="AG417" s="214" t="s">
        <v>240</v>
      </c>
      <c r="AH417" s="214"/>
      <c r="AI417" s="214"/>
      <c r="AJ417" s="214"/>
      <c r="AK417" s="214"/>
      <c r="AL417" s="214"/>
      <c r="AM417" s="214"/>
      <c r="AN417" s="214"/>
      <c r="AO417" s="214"/>
      <c r="AP417" s="214"/>
      <c r="AQ417" s="214"/>
      <c r="AR417" s="214"/>
      <c r="AS417" s="214"/>
      <c r="AT417" s="214"/>
      <c r="AU417" s="214"/>
      <c r="AV417" s="214"/>
      <c r="AW417" s="214"/>
      <c r="AX417" s="214"/>
      <c r="AY417" s="214"/>
      <c r="AZ417" s="214"/>
      <c r="BA417" s="214"/>
      <c r="BB417" s="214"/>
      <c r="BC417" s="214"/>
      <c r="BD417" s="214"/>
      <c r="BE417" s="214"/>
      <c r="BF417" s="214"/>
      <c r="BG417" s="214"/>
      <c r="BH417" s="214"/>
    </row>
    <row r="418" spans="1:60" outlineLevel="1">
      <c r="A418" s="231"/>
      <c r="B418" s="232"/>
      <c r="C418" s="254" t="s">
        <v>346</v>
      </c>
      <c r="D418" s="234"/>
      <c r="E418" s="235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  <c r="V418" s="233"/>
      <c r="W418" s="233"/>
      <c r="X418" s="233"/>
      <c r="Y418" s="214"/>
      <c r="Z418" s="214"/>
      <c r="AA418" s="214"/>
      <c r="AB418" s="214"/>
      <c r="AC418" s="214"/>
      <c r="AD418" s="214"/>
      <c r="AE418" s="214"/>
      <c r="AF418" s="214"/>
      <c r="AG418" s="214" t="s">
        <v>115</v>
      </c>
      <c r="AH418" s="214">
        <v>0</v>
      </c>
      <c r="AI418" s="214"/>
      <c r="AJ418" s="214"/>
      <c r="AK418" s="214"/>
      <c r="AL418" s="214"/>
      <c r="AM418" s="214"/>
      <c r="AN418" s="214"/>
      <c r="AO418" s="214"/>
      <c r="AP418" s="214"/>
      <c r="AQ418" s="214"/>
      <c r="AR418" s="214"/>
      <c r="AS418" s="214"/>
      <c r="AT418" s="214"/>
      <c r="AU418" s="214"/>
      <c r="AV418" s="214"/>
      <c r="AW418" s="214"/>
      <c r="AX418" s="214"/>
      <c r="AY418" s="214"/>
      <c r="AZ418" s="214"/>
      <c r="BA418" s="214"/>
      <c r="BB418" s="214"/>
      <c r="BC418" s="214"/>
      <c r="BD418" s="214"/>
      <c r="BE418" s="214"/>
      <c r="BF418" s="214"/>
      <c r="BG418" s="214"/>
      <c r="BH418" s="214"/>
    </row>
    <row r="419" spans="1:60" outlineLevel="1">
      <c r="A419" s="231"/>
      <c r="B419" s="232"/>
      <c r="C419" s="254" t="s">
        <v>43</v>
      </c>
      <c r="D419" s="234"/>
      <c r="E419" s="235">
        <v>1</v>
      </c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  <c r="V419" s="233"/>
      <c r="W419" s="233"/>
      <c r="X419" s="233"/>
      <c r="Y419" s="214"/>
      <c r="Z419" s="214"/>
      <c r="AA419" s="214"/>
      <c r="AB419" s="214"/>
      <c r="AC419" s="214"/>
      <c r="AD419" s="214"/>
      <c r="AE419" s="214"/>
      <c r="AF419" s="214"/>
      <c r="AG419" s="214" t="s">
        <v>115</v>
      </c>
      <c r="AH419" s="214">
        <v>0</v>
      </c>
      <c r="AI419" s="214"/>
      <c r="AJ419" s="214"/>
      <c r="AK419" s="214"/>
      <c r="AL419" s="214"/>
      <c r="AM419" s="214"/>
      <c r="AN419" s="214"/>
      <c r="AO419" s="214"/>
      <c r="AP419" s="214"/>
      <c r="AQ419" s="214"/>
      <c r="AR419" s="214"/>
      <c r="AS419" s="214"/>
      <c r="AT419" s="214"/>
      <c r="AU419" s="214"/>
      <c r="AV419" s="214"/>
      <c r="AW419" s="214"/>
      <c r="AX419" s="214"/>
      <c r="AY419" s="214"/>
      <c r="AZ419" s="214"/>
      <c r="BA419" s="214"/>
      <c r="BB419" s="214"/>
      <c r="BC419" s="214"/>
      <c r="BD419" s="214"/>
      <c r="BE419" s="214"/>
      <c r="BF419" s="214"/>
      <c r="BG419" s="214"/>
      <c r="BH419" s="214"/>
    </row>
    <row r="420" spans="1:60" outlineLevel="1">
      <c r="A420" s="231"/>
      <c r="B420" s="232"/>
      <c r="C420" s="254" t="s">
        <v>347</v>
      </c>
      <c r="D420" s="234"/>
      <c r="E420" s="235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  <c r="V420" s="233"/>
      <c r="W420" s="233"/>
      <c r="X420" s="233"/>
      <c r="Y420" s="214"/>
      <c r="Z420" s="214"/>
      <c r="AA420" s="214"/>
      <c r="AB420" s="214"/>
      <c r="AC420" s="214"/>
      <c r="AD420" s="214"/>
      <c r="AE420" s="214"/>
      <c r="AF420" s="214"/>
      <c r="AG420" s="214" t="s">
        <v>115</v>
      </c>
      <c r="AH420" s="214">
        <v>0</v>
      </c>
      <c r="AI420" s="214"/>
      <c r="AJ420" s="214"/>
      <c r="AK420" s="214"/>
      <c r="AL420" s="214"/>
      <c r="AM420" s="214"/>
      <c r="AN420" s="214"/>
      <c r="AO420" s="214"/>
      <c r="AP420" s="214"/>
      <c r="AQ420" s="214"/>
      <c r="AR420" s="214"/>
      <c r="AS420" s="214"/>
      <c r="AT420" s="214"/>
      <c r="AU420" s="214"/>
      <c r="AV420" s="214"/>
      <c r="AW420" s="214"/>
      <c r="AX420" s="214"/>
      <c r="AY420" s="214"/>
      <c r="AZ420" s="214"/>
      <c r="BA420" s="214"/>
      <c r="BB420" s="214"/>
      <c r="BC420" s="214"/>
      <c r="BD420" s="214"/>
      <c r="BE420" s="214"/>
      <c r="BF420" s="214"/>
      <c r="BG420" s="214"/>
      <c r="BH420" s="214"/>
    </row>
    <row r="421" spans="1:60" outlineLevel="1">
      <c r="A421" s="231"/>
      <c r="B421" s="232"/>
      <c r="C421" s="254" t="s">
        <v>348</v>
      </c>
      <c r="D421" s="234"/>
      <c r="E421" s="235">
        <v>3</v>
      </c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  <c r="V421" s="233"/>
      <c r="W421" s="233"/>
      <c r="X421" s="233"/>
      <c r="Y421" s="214"/>
      <c r="Z421" s="214"/>
      <c r="AA421" s="214"/>
      <c r="AB421" s="214"/>
      <c r="AC421" s="214"/>
      <c r="AD421" s="214"/>
      <c r="AE421" s="214"/>
      <c r="AF421" s="214"/>
      <c r="AG421" s="214" t="s">
        <v>115</v>
      </c>
      <c r="AH421" s="214">
        <v>0</v>
      </c>
      <c r="AI421" s="214"/>
      <c r="AJ421" s="214"/>
      <c r="AK421" s="214"/>
      <c r="AL421" s="214"/>
      <c r="AM421" s="214"/>
      <c r="AN421" s="214"/>
      <c r="AO421" s="214"/>
      <c r="AP421" s="214"/>
      <c r="AQ421" s="214"/>
      <c r="AR421" s="214"/>
      <c r="AS421" s="214"/>
      <c r="AT421" s="214"/>
      <c r="AU421" s="214"/>
      <c r="AV421" s="214"/>
      <c r="AW421" s="214"/>
      <c r="AX421" s="214"/>
      <c r="AY421" s="214"/>
      <c r="AZ421" s="214"/>
      <c r="BA421" s="214"/>
      <c r="BB421" s="214"/>
      <c r="BC421" s="214"/>
      <c r="BD421" s="214"/>
      <c r="BE421" s="214"/>
      <c r="BF421" s="214"/>
      <c r="BG421" s="214"/>
      <c r="BH421" s="214"/>
    </row>
    <row r="422" spans="1:60" outlineLevel="1">
      <c r="A422" s="231"/>
      <c r="B422" s="232"/>
      <c r="C422" s="254" t="s">
        <v>349</v>
      </c>
      <c r="D422" s="234"/>
      <c r="E422" s="235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  <c r="V422" s="233"/>
      <c r="W422" s="233"/>
      <c r="X422" s="233"/>
      <c r="Y422" s="214"/>
      <c r="Z422" s="214"/>
      <c r="AA422" s="214"/>
      <c r="AB422" s="214"/>
      <c r="AC422" s="214"/>
      <c r="AD422" s="214"/>
      <c r="AE422" s="214"/>
      <c r="AF422" s="214"/>
      <c r="AG422" s="214" t="s">
        <v>115</v>
      </c>
      <c r="AH422" s="214">
        <v>0</v>
      </c>
      <c r="AI422" s="214"/>
      <c r="AJ422" s="214"/>
      <c r="AK422" s="214"/>
      <c r="AL422" s="214"/>
      <c r="AM422" s="214"/>
      <c r="AN422" s="214"/>
      <c r="AO422" s="214"/>
      <c r="AP422" s="214"/>
      <c r="AQ422" s="214"/>
      <c r="AR422" s="214"/>
      <c r="AS422" s="214"/>
      <c r="AT422" s="214"/>
      <c r="AU422" s="214"/>
      <c r="AV422" s="214"/>
      <c r="AW422" s="214"/>
      <c r="AX422" s="214"/>
      <c r="AY422" s="214"/>
      <c r="AZ422" s="214"/>
      <c r="BA422" s="214"/>
      <c r="BB422" s="214"/>
      <c r="BC422" s="214"/>
      <c r="BD422" s="214"/>
      <c r="BE422" s="214"/>
      <c r="BF422" s="214"/>
      <c r="BG422" s="214"/>
      <c r="BH422" s="214"/>
    </row>
    <row r="423" spans="1:60" outlineLevel="1">
      <c r="A423" s="231"/>
      <c r="B423" s="232"/>
      <c r="C423" s="254" t="s">
        <v>348</v>
      </c>
      <c r="D423" s="234"/>
      <c r="E423" s="235">
        <v>3</v>
      </c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  <c r="V423" s="233"/>
      <c r="W423" s="233"/>
      <c r="X423" s="233"/>
      <c r="Y423" s="214"/>
      <c r="Z423" s="214"/>
      <c r="AA423" s="214"/>
      <c r="AB423" s="214"/>
      <c r="AC423" s="214"/>
      <c r="AD423" s="214"/>
      <c r="AE423" s="214"/>
      <c r="AF423" s="214"/>
      <c r="AG423" s="214" t="s">
        <v>115</v>
      </c>
      <c r="AH423" s="214">
        <v>0</v>
      </c>
      <c r="AI423" s="214"/>
      <c r="AJ423" s="214"/>
      <c r="AK423" s="214"/>
      <c r="AL423" s="214"/>
      <c r="AM423" s="214"/>
      <c r="AN423" s="214"/>
      <c r="AO423" s="214"/>
      <c r="AP423" s="214"/>
      <c r="AQ423" s="214"/>
      <c r="AR423" s="214"/>
      <c r="AS423" s="214"/>
      <c r="AT423" s="214"/>
      <c r="AU423" s="214"/>
      <c r="AV423" s="214"/>
      <c r="AW423" s="214"/>
      <c r="AX423" s="214"/>
      <c r="AY423" s="214"/>
      <c r="AZ423" s="214"/>
      <c r="BA423" s="214"/>
      <c r="BB423" s="214"/>
      <c r="BC423" s="214"/>
      <c r="BD423" s="214"/>
      <c r="BE423" s="214"/>
      <c r="BF423" s="214"/>
      <c r="BG423" s="214"/>
      <c r="BH423" s="214"/>
    </row>
    <row r="424" spans="1:60" ht="22.5" outlineLevel="1">
      <c r="A424" s="243">
        <v>64</v>
      </c>
      <c r="B424" s="244" t="s">
        <v>401</v>
      </c>
      <c r="C424" s="253" t="s">
        <v>402</v>
      </c>
      <c r="D424" s="245" t="s">
        <v>110</v>
      </c>
      <c r="E424" s="246">
        <v>204</v>
      </c>
      <c r="F424" s="247">
        <f>H424+J424</f>
        <v>0</v>
      </c>
      <c r="G424" s="247">
        <f>ROUND(E424*F424,2)</f>
        <v>0</v>
      </c>
      <c r="H424" s="248"/>
      <c r="I424" s="247">
        <f>ROUND(E424*H424,2)</f>
        <v>0</v>
      </c>
      <c r="J424" s="248"/>
      <c r="K424" s="247">
        <f>ROUND(E424*J424,2)</f>
        <v>0</v>
      </c>
      <c r="L424" s="247">
        <v>21</v>
      </c>
      <c r="M424" s="247">
        <f>G424*(1+L424/100)</f>
        <v>0</v>
      </c>
      <c r="N424" s="247">
        <v>8.1970000000000001E-2</v>
      </c>
      <c r="O424" s="247">
        <f>ROUND(E424*N424,2)</f>
        <v>16.72</v>
      </c>
      <c r="P424" s="247">
        <v>0</v>
      </c>
      <c r="Q424" s="247">
        <f>ROUND(E424*P424,2)</f>
        <v>0</v>
      </c>
      <c r="R424" s="247" t="s">
        <v>233</v>
      </c>
      <c r="S424" s="247" t="s">
        <v>111</v>
      </c>
      <c r="T424" s="249" t="s">
        <v>111</v>
      </c>
      <c r="U424" s="233">
        <v>0</v>
      </c>
      <c r="V424" s="233">
        <f>ROUND(E424*U424,2)</f>
        <v>0</v>
      </c>
      <c r="W424" s="233"/>
      <c r="X424" s="233" t="s">
        <v>234</v>
      </c>
      <c r="Y424" s="214"/>
      <c r="Z424" s="214"/>
      <c r="AA424" s="214"/>
      <c r="AB424" s="214"/>
      <c r="AC424" s="214"/>
      <c r="AD424" s="214"/>
      <c r="AE424" s="214"/>
      <c r="AF424" s="214"/>
      <c r="AG424" s="214" t="s">
        <v>240</v>
      </c>
      <c r="AH424" s="214"/>
      <c r="AI424" s="214"/>
      <c r="AJ424" s="214"/>
      <c r="AK424" s="214"/>
      <c r="AL424" s="214"/>
      <c r="AM424" s="214"/>
      <c r="AN424" s="214"/>
      <c r="AO424" s="214"/>
      <c r="AP424" s="214"/>
      <c r="AQ424" s="214"/>
      <c r="AR424" s="214"/>
      <c r="AS424" s="214"/>
      <c r="AT424" s="214"/>
      <c r="AU424" s="214"/>
      <c r="AV424" s="214"/>
      <c r="AW424" s="214"/>
      <c r="AX424" s="214"/>
      <c r="AY424" s="214"/>
      <c r="AZ424" s="214"/>
      <c r="BA424" s="214"/>
      <c r="BB424" s="214"/>
      <c r="BC424" s="214"/>
      <c r="BD424" s="214"/>
      <c r="BE424" s="214"/>
      <c r="BF424" s="214"/>
      <c r="BG424" s="214"/>
      <c r="BH424" s="214"/>
    </row>
    <row r="425" spans="1:60" outlineLevel="1">
      <c r="A425" s="231"/>
      <c r="B425" s="232"/>
      <c r="C425" s="254" t="s">
        <v>167</v>
      </c>
      <c r="D425" s="234"/>
      <c r="E425" s="235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14"/>
      <c r="Z425" s="214"/>
      <c r="AA425" s="214"/>
      <c r="AB425" s="214"/>
      <c r="AC425" s="214"/>
      <c r="AD425" s="214"/>
      <c r="AE425" s="214"/>
      <c r="AF425" s="214"/>
      <c r="AG425" s="214" t="s">
        <v>115</v>
      </c>
      <c r="AH425" s="214">
        <v>0</v>
      </c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4"/>
      <c r="BD425" s="214"/>
      <c r="BE425" s="214"/>
      <c r="BF425" s="214"/>
      <c r="BG425" s="214"/>
      <c r="BH425" s="214"/>
    </row>
    <row r="426" spans="1:60" outlineLevel="1">
      <c r="A426" s="231"/>
      <c r="B426" s="232"/>
      <c r="C426" s="254" t="s">
        <v>361</v>
      </c>
      <c r="D426" s="234"/>
      <c r="E426" s="235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  <c r="V426" s="233"/>
      <c r="W426" s="233"/>
      <c r="X426" s="233"/>
      <c r="Y426" s="214"/>
      <c r="Z426" s="214"/>
      <c r="AA426" s="214"/>
      <c r="AB426" s="214"/>
      <c r="AC426" s="214"/>
      <c r="AD426" s="214"/>
      <c r="AE426" s="214"/>
      <c r="AF426" s="214"/>
      <c r="AG426" s="214" t="s">
        <v>115</v>
      </c>
      <c r="AH426" s="214">
        <v>0</v>
      </c>
      <c r="AI426" s="214"/>
      <c r="AJ426" s="214"/>
      <c r="AK426" s="214"/>
      <c r="AL426" s="214"/>
      <c r="AM426" s="214"/>
      <c r="AN426" s="214"/>
      <c r="AO426" s="214"/>
      <c r="AP426" s="214"/>
      <c r="AQ426" s="214"/>
      <c r="AR426" s="214"/>
      <c r="AS426" s="214"/>
      <c r="AT426" s="214"/>
      <c r="AU426" s="214"/>
      <c r="AV426" s="214"/>
      <c r="AW426" s="214"/>
      <c r="AX426" s="214"/>
      <c r="AY426" s="214"/>
      <c r="AZ426" s="214"/>
      <c r="BA426" s="214"/>
      <c r="BB426" s="214"/>
      <c r="BC426" s="214"/>
      <c r="BD426" s="214"/>
      <c r="BE426" s="214"/>
      <c r="BF426" s="214"/>
      <c r="BG426" s="214"/>
      <c r="BH426" s="214"/>
    </row>
    <row r="427" spans="1:60" outlineLevel="1">
      <c r="A427" s="231"/>
      <c r="B427" s="232"/>
      <c r="C427" s="254" t="s">
        <v>403</v>
      </c>
      <c r="D427" s="234"/>
      <c r="E427" s="235">
        <v>65.12</v>
      </c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  <c r="V427" s="233"/>
      <c r="W427" s="233"/>
      <c r="X427" s="233"/>
      <c r="Y427" s="214"/>
      <c r="Z427" s="214"/>
      <c r="AA427" s="214"/>
      <c r="AB427" s="214"/>
      <c r="AC427" s="214"/>
      <c r="AD427" s="214"/>
      <c r="AE427" s="214"/>
      <c r="AF427" s="214"/>
      <c r="AG427" s="214" t="s">
        <v>115</v>
      </c>
      <c r="AH427" s="214">
        <v>0</v>
      </c>
      <c r="AI427" s="214"/>
      <c r="AJ427" s="214"/>
      <c r="AK427" s="214"/>
      <c r="AL427" s="214"/>
      <c r="AM427" s="214"/>
      <c r="AN427" s="214"/>
      <c r="AO427" s="214"/>
      <c r="AP427" s="214"/>
      <c r="AQ427" s="214"/>
      <c r="AR427" s="214"/>
      <c r="AS427" s="214"/>
      <c r="AT427" s="214"/>
      <c r="AU427" s="214"/>
      <c r="AV427" s="214"/>
      <c r="AW427" s="214"/>
      <c r="AX427" s="214"/>
      <c r="AY427" s="214"/>
      <c r="AZ427" s="214"/>
      <c r="BA427" s="214"/>
      <c r="BB427" s="214"/>
      <c r="BC427" s="214"/>
      <c r="BD427" s="214"/>
      <c r="BE427" s="214"/>
      <c r="BF427" s="214"/>
      <c r="BG427" s="214"/>
      <c r="BH427" s="214"/>
    </row>
    <row r="428" spans="1:60" outlineLevel="1">
      <c r="A428" s="231"/>
      <c r="B428" s="232"/>
      <c r="C428" s="254" t="s">
        <v>404</v>
      </c>
      <c r="D428" s="234"/>
      <c r="E428" s="235">
        <v>-0.12</v>
      </c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  <c r="V428" s="233"/>
      <c r="W428" s="233"/>
      <c r="X428" s="233"/>
      <c r="Y428" s="214"/>
      <c r="Z428" s="214"/>
      <c r="AA428" s="214"/>
      <c r="AB428" s="214"/>
      <c r="AC428" s="214"/>
      <c r="AD428" s="214"/>
      <c r="AE428" s="214"/>
      <c r="AF428" s="214"/>
      <c r="AG428" s="214" t="s">
        <v>115</v>
      </c>
      <c r="AH428" s="214">
        <v>0</v>
      </c>
      <c r="AI428" s="214"/>
      <c r="AJ428" s="214"/>
      <c r="AK428" s="214"/>
      <c r="AL428" s="214"/>
      <c r="AM428" s="214"/>
      <c r="AN428" s="214"/>
      <c r="AO428" s="214"/>
      <c r="AP428" s="214"/>
      <c r="AQ428" s="214"/>
      <c r="AR428" s="214"/>
      <c r="AS428" s="214"/>
      <c r="AT428" s="214"/>
      <c r="AU428" s="214"/>
      <c r="AV428" s="214"/>
      <c r="AW428" s="214"/>
      <c r="AX428" s="214"/>
      <c r="AY428" s="214"/>
      <c r="AZ428" s="214"/>
      <c r="BA428" s="214"/>
      <c r="BB428" s="214"/>
      <c r="BC428" s="214"/>
      <c r="BD428" s="214"/>
      <c r="BE428" s="214"/>
      <c r="BF428" s="214"/>
      <c r="BG428" s="214"/>
      <c r="BH428" s="214"/>
    </row>
    <row r="429" spans="1:60" outlineLevel="1">
      <c r="A429" s="231"/>
      <c r="B429" s="232"/>
      <c r="C429" s="254" t="s">
        <v>169</v>
      </c>
      <c r="D429" s="234"/>
      <c r="E429" s="235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  <c r="V429" s="233"/>
      <c r="W429" s="233"/>
      <c r="X429" s="233"/>
      <c r="Y429" s="214"/>
      <c r="Z429" s="214"/>
      <c r="AA429" s="214"/>
      <c r="AB429" s="214"/>
      <c r="AC429" s="214"/>
      <c r="AD429" s="214"/>
      <c r="AE429" s="214"/>
      <c r="AF429" s="214"/>
      <c r="AG429" s="214" t="s">
        <v>115</v>
      </c>
      <c r="AH429" s="214">
        <v>0</v>
      </c>
      <c r="AI429" s="214"/>
      <c r="AJ429" s="214"/>
      <c r="AK429" s="214"/>
      <c r="AL429" s="214"/>
      <c r="AM429" s="214"/>
      <c r="AN429" s="214"/>
      <c r="AO429" s="214"/>
      <c r="AP429" s="214"/>
      <c r="AQ429" s="214"/>
      <c r="AR429" s="214"/>
      <c r="AS429" s="214"/>
      <c r="AT429" s="214"/>
      <c r="AU429" s="214"/>
      <c r="AV429" s="214"/>
      <c r="AW429" s="214"/>
      <c r="AX429" s="214"/>
      <c r="AY429" s="214"/>
      <c r="AZ429" s="214"/>
      <c r="BA429" s="214"/>
      <c r="BB429" s="214"/>
      <c r="BC429" s="214"/>
      <c r="BD429" s="214"/>
      <c r="BE429" s="214"/>
      <c r="BF429" s="214"/>
      <c r="BG429" s="214"/>
      <c r="BH429" s="214"/>
    </row>
    <row r="430" spans="1:60" outlineLevel="1">
      <c r="A430" s="231"/>
      <c r="B430" s="232"/>
      <c r="C430" s="254" t="s">
        <v>361</v>
      </c>
      <c r="D430" s="234"/>
      <c r="E430" s="235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  <c r="V430" s="233"/>
      <c r="W430" s="233"/>
      <c r="X430" s="233"/>
      <c r="Y430" s="214"/>
      <c r="Z430" s="214"/>
      <c r="AA430" s="214"/>
      <c r="AB430" s="214"/>
      <c r="AC430" s="214"/>
      <c r="AD430" s="214"/>
      <c r="AE430" s="214"/>
      <c r="AF430" s="214"/>
      <c r="AG430" s="214" t="s">
        <v>115</v>
      </c>
      <c r="AH430" s="214">
        <v>0</v>
      </c>
      <c r="AI430" s="214"/>
      <c r="AJ430" s="214"/>
      <c r="AK430" s="214"/>
      <c r="AL430" s="214"/>
      <c r="AM430" s="214"/>
      <c r="AN430" s="214"/>
      <c r="AO430" s="214"/>
      <c r="AP430" s="214"/>
      <c r="AQ430" s="214"/>
      <c r="AR430" s="214"/>
      <c r="AS430" s="214"/>
      <c r="AT430" s="214"/>
      <c r="AU430" s="214"/>
      <c r="AV430" s="214"/>
      <c r="AW430" s="214"/>
      <c r="AX430" s="214"/>
      <c r="AY430" s="214"/>
      <c r="AZ430" s="214"/>
      <c r="BA430" s="214"/>
      <c r="BB430" s="214"/>
      <c r="BC430" s="214"/>
      <c r="BD430" s="214"/>
      <c r="BE430" s="214"/>
      <c r="BF430" s="214"/>
      <c r="BG430" s="214"/>
      <c r="BH430" s="214"/>
    </row>
    <row r="431" spans="1:60" outlineLevel="1">
      <c r="A431" s="231"/>
      <c r="B431" s="232"/>
      <c r="C431" s="254" t="s">
        <v>405</v>
      </c>
      <c r="D431" s="234"/>
      <c r="E431" s="235">
        <v>139.69999999999999</v>
      </c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  <c r="V431" s="233"/>
      <c r="W431" s="233"/>
      <c r="X431" s="233"/>
      <c r="Y431" s="214"/>
      <c r="Z431" s="214"/>
      <c r="AA431" s="214"/>
      <c r="AB431" s="214"/>
      <c r="AC431" s="214"/>
      <c r="AD431" s="214"/>
      <c r="AE431" s="214"/>
      <c r="AF431" s="214"/>
      <c r="AG431" s="214" t="s">
        <v>115</v>
      </c>
      <c r="AH431" s="214">
        <v>0</v>
      </c>
      <c r="AI431" s="214"/>
      <c r="AJ431" s="214"/>
      <c r="AK431" s="214"/>
      <c r="AL431" s="214"/>
      <c r="AM431" s="214"/>
      <c r="AN431" s="214"/>
      <c r="AO431" s="214"/>
      <c r="AP431" s="214"/>
      <c r="AQ431" s="214"/>
      <c r="AR431" s="214"/>
      <c r="AS431" s="214"/>
      <c r="AT431" s="214"/>
      <c r="AU431" s="214"/>
      <c r="AV431" s="214"/>
      <c r="AW431" s="214"/>
      <c r="AX431" s="214"/>
      <c r="AY431" s="214"/>
      <c r="AZ431" s="214"/>
      <c r="BA431" s="214"/>
      <c r="BB431" s="214"/>
      <c r="BC431" s="214"/>
      <c r="BD431" s="214"/>
      <c r="BE431" s="214"/>
      <c r="BF431" s="214"/>
      <c r="BG431" s="214"/>
      <c r="BH431" s="214"/>
    </row>
    <row r="432" spans="1:60" outlineLevel="1">
      <c r="A432" s="231"/>
      <c r="B432" s="232"/>
      <c r="C432" s="254" t="s">
        <v>406</v>
      </c>
      <c r="D432" s="234"/>
      <c r="E432" s="235">
        <v>-0.7</v>
      </c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  <c r="V432" s="233"/>
      <c r="W432" s="233"/>
      <c r="X432" s="233"/>
      <c r="Y432" s="214"/>
      <c r="Z432" s="214"/>
      <c r="AA432" s="214"/>
      <c r="AB432" s="214"/>
      <c r="AC432" s="214"/>
      <c r="AD432" s="214"/>
      <c r="AE432" s="214"/>
      <c r="AF432" s="214"/>
      <c r="AG432" s="214" t="s">
        <v>115</v>
      </c>
      <c r="AH432" s="214">
        <v>0</v>
      </c>
      <c r="AI432" s="214"/>
      <c r="AJ432" s="214"/>
      <c r="AK432" s="214"/>
      <c r="AL432" s="214"/>
      <c r="AM432" s="214"/>
      <c r="AN432" s="214"/>
      <c r="AO432" s="214"/>
      <c r="AP432" s="214"/>
      <c r="AQ432" s="214"/>
      <c r="AR432" s="214"/>
      <c r="AS432" s="214"/>
      <c r="AT432" s="214"/>
      <c r="AU432" s="214"/>
      <c r="AV432" s="214"/>
      <c r="AW432" s="214"/>
      <c r="AX432" s="214"/>
      <c r="AY432" s="214"/>
      <c r="AZ432" s="214"/>
      <c r="BA432" s="214"/>
      <c r="BB432" s="214"/>
      <c r="BC432" s="214"/>
      <c r="BD432" s="214"/>
      <c r="BE432" s="214"/>
      <c r="BF432" s="214"/>
      <c r="BG432" s="214"/>
      <c r="BH432" s="214"/>
    </row>
    <row r="433" spans="1:60" ht="22.5" outlineLevel="1">
      <c r="A433" s="243">
        <v>65</v>
      </c>
      <c r="B433" s="244" t="s">
        <v>407</v>
      </c>
      <c r="C433" s="253" t="s">
        <v>408</v>
      </c>
      <c r="D433" s="245" t="s">
        <v>110</v>
      </c>
      <c r="E433" s="246">
        <v>122</v>
      </c>
      <c r="F433" s="247">
        <f>H433+J433</f>
        <v>0</v>
      </c>
      <c r="G433" s="247">
        <f>ROUND(E433*F433,2)</f>
        <v>0</v>
      </c>
      <c r="H433" s="248"/>
      <c r="I433" s="247">
        <f>ROUND(E433*H433,2)</f>
        <v>0</v>
      </c>
      <c r="J433" s="248"/>
      <c r="K433" s="247">
        <f>ROUND(E433*J433,2)</f>
        <v>0</v>
      </c>
      <c r="L433" s="247">
        <v>21</v>
      </c>
      <c r="M433" s="247">
        <f>G433*(1+L433/100)</f>
        <v>0</v>
      </c>
      <c r="N433" s="247">
        <v>0.06</v>
      </c>
      <c r="O433" s="247">
        <f>ROUND(E433*N433,2)</f>
        <v>7.32</v>
      </c>
      <c r="P433" s="247">
        <v>0</v>
      </c>
      <c r="Q433" s="247">
        <f>ROUND(E433*P433,2)</f>
        <v>0</v>
      </c>
      <c r="R433" s="247" t="s">
        <v>233</v>
      </c>
      <c r="S433" s="247" t="s">
        <v>111</v>
      </c>
      <c r="T433" s="249" t="s">
        <v>111</v>
      </c>
      <c r="U433" s="233">
        <v>0</v>
      </c>
      <c r="V433" s="233">
        <f>ROUND(E433*U433,2)</f>
        <v>0</v>
      </c>
      <c r="W433" s="233"/>
      <c r="X433" s="233" t="s">
        <v>234</v>
      </c>
      <c r="Y433" s="214"/>
      <c r="Z433" s="214"/>
      <c r="AA433" s="214"/>
      <c r="AB433" s="214"/>
      <c r="AC433" s="214"/>
      <c r="AD433" s="214"/>
      <c r="AE433" s="214"/>
      <c r="AF433" s="214"/>
      <c r="AG433" s="214" t="s">
        <v>240</v>
      </c>
      <c r="AH433" s="214"/>
      <c r="AI433" s="214"/>
      <c r="AJ433" s="214"/>
      <c r="AK433" s="214"/>
      <c r="AL433" s="214"/>
      <c r="AM433" s="214"/>
      <c r="AN433" s="214"/>
      <c r="AO433" s="214"/>
      <c r="AP433" s="214"/>
      <c r="AQ433" s="214"/>
      <c r="AR433" s="214"/>
      <c r="AS433" s="214"/>
      <c r="AT433" s="214"/>
      <c r="AU433" s="214"/>
      <c r="AV433" s="214"/>
      <c r="AW433" s="214"/>
      <c r="AX433" s="214"/>
      <c r="AY433" s="214"/>
      <c r="AZ433" s="214"/>
      <c r="BA433" s="214"/>
      <c r="BB433" s="214"/>
      <c r="BC433" s="214"/>
      <c r="BD433" s="214"/>
      <c r="BE433" s="214"/>
      <c r="BF433" s="214"/>
      <c r="BG433" s="214"/>
      <c r="BH433" s="214"/>
    </row>
    <row r="434" spans="1:60" outlineLevel="1">
      <c r="A434" s="231"/>
      <c r="B434" s="232"/>
      <c r="C434" s="254" t="s">
        <v>167</v>
      </c>
      <c r="D434" s="234"/>
      <c r="E434" s="235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  <c r="V434" s="233"/>
      <c r="W434" s="233"/>
      <c r="X434" s="233"/>
      <c r="Y434" s="214"/>
      <c r="Z434" s="214"/>
      <c r="AA434" s="214"/>
      <c r="AB434" s="214"/>
      <c r="AC434" s="214"/>
      <c r="AD434" s="214"/>
      <c r="AE434" s="214"/>
      <c r="AF434" s="214"/>
      <c r="AG434" s="214" t="s">
        <v>115</v>
      </c>
      <c r="AH434" s="214">
        <v>0</v>
      </c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4"/>
      <c r="BB434" s="214"/>
      <c r="BC434" s="214"/>
      <c r="BD434" s="214"/>
      <c r="BE434" s="214"/>
      <c r="BF434" s="214"/>
      <c r="BG434" s="214"/>
      <c r="BH434" s="214"/>
    </row>
    <row r="435" spans="1:60" outlineLevel="1">
      <c r="A435" s="231"/>
      <c r="B435" s="232"/>
      <c r="C435" s="254" t="s">
        <v>363</v>
      </c>
      <c r="D435" s="234"/>
      <c r="E435" s="235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  <c r="V435" s="233"/>
      <c r="W435" s="233"/>
      <c r="X435" s="233"/>
      <c r="Y435" s="214"/>
      <c r="Z435" s="214"/>
      <c r="AA435" s="214"/>
      <c r="AB435" s="214"/>
      <c r="AC435" s="214"/>
      <c r="AD435" s="214"/>
      <c r="AE435" s="214"/>
      <c r="AF435" s="214"/>
      <c r="AG435" s="214" t="s">
        <v>115</v>
      </c>
      <c r="AH435" s="214">
        <v>0</v>
      </c>
      <c r="AI435" s="214"/>
      <c r="AJ435" s="214"/>
      <c r="AK435" s="214"/>
      <c r="AL435" s="214"/>
      <c r="AM435" s="214"/>
      <c r="AN435" s="214"/>
      <c r="AO435" s="214"/>
      <c r="AP435" s="214"/>
      <c r="AQ435" s="214"/>
      <c r="AR435" s="214"/>
      <c r="AS435" s="214"/>
      <c r="AT435" s="214"/>
      <c r="AU435" s="214"/>
      <c r="AV435" s="214"/>
      <c r="AW435" s="214"/>
      <c r="AX435" s="214"/>
      <c r="AY435" s="214"/>
      <c r="AZ435" s="214"/>
      <c r="BA435" s="214"/>
      <c r="BB435" s="214"/>
      <c r="BC435" s="214"/>
      <c r="BD435" s="214"/>
      <c r="BE435" s="214"/>
      <c r="BF435" s="214"/>
      <c r="BG435" s="214"/>
      <c r="BH435" s="214"/>
    </row>
    <row r="436" spans="1:60" outlineLevel="1">
      <c r="A436" s="231"/>
      <c r="B436" s="232"/>
      <c r="C436" s="254" t="s">
        <v>409</v>
      </c>
      <c r="D436" s="234"/>
      <c r="E436" s="235">
        <v>51.15</v>
      </c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  <c r="V436" s="233"/>
      <c r="W436" s="233"/>
      <c r="X436" s="233"/>
      <c r="Y436" s="214"/>
      <c r="Z436" s="214"/>
      <c r="AA436" s="214"/>
      <c r="AB436" s="214"/>
      <c r="AC436" s="214"/>
      <c r="AD436" s="214"/>
      <c r="AE436" s="214"/>
      <c r="AF436" s="214"/>
      <c r="AG436" s="214" t="s">
        <v>115</v>
      </c>
      <c r="AH436" s="214">
        <v>0</v>
      </c>
      <c r="AI436" s="214"/>
      <c r="AJ436" s="214"/>
      <c r="AK436" s="214"/>
      <c r="AL436" s="214"/>
      <c r="AM436" s="214"/>
      <c r="AN436" s="214"/>
      <c r="AO436" s="214"/>
      <c r="AP436" s="214"/>
      <c r="AQ436" s="214"/>
      <c r="AR436" s="214"/>
      <c r="AS436" s="214"/>
      <c r="AT436" s="214"/>
      <c r="AU436" s="214"/>
      <c r="AV436" s="214"/>
      <c r="AW436" s="214"/>
      <c r="AX436" s="214"/>
      <c r="AY436" s="214"/>
      <c r="AZ436" s="214"/>
      <c r="BA436" s="214"/>
      <c r="BB436" s="214"/>
      <c r="BC436" s="214"/>
      <c r="BD436" s="214"/>
      <c r="BE436" s="214"/>
      <c r="BF436" s="214"/>
      <c r="BG436" s="214"/>
      <c r="BH436" s="214"/>
    </row>
    <row r="437" spans="1:60" outlineLevel="1">
      <c r="A437" s="231"/>
      <c r="B437" s="232"/>
      <c r="C437" s="254" t="s">
        <v>410</v>
      </c>
      <c r="D437" s="234"/>
      <c r="E437" s="235">
        <v>-0.15</v>
      </c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  <c r="V437" s="233"/>
      <c r="W437" s="233"/>
      <c r="X437" s="233"/>
      <c r="Y437" s="214"/>
      <c r="Z437" s="214"/>
      <c r="AA437" s="214"/>
      <c r="AB437" s="214"/>
      <c r="AC437" s="214"/>
      <c r="AD437" s="214"/>
      <c r="AE437" s="214"/>
      <c r="AF437" s="214"/>
      <c r="AG437" s="214" t="s">
        <v>115</v>
      </c>
      <c r="AH437" s="214">
        <v>0</v>
      </c>
      <c r="AI437" s="214"/>
      <c r="AJ437" s="214"/>
      <c r="AK437" s="214"/>
      <c r="AL437" s="214"/>
      <c r="AM437" s="214"/>
      <c r="AN437" s="214"/>
      <c r="AO437" s="214"/>
      <c r="AP437" s="214"/>
      <c r="AQ437" s="214"/>
      <c r="AR437" s="214"/>
      <c r="AS437" s="214"/>
      <c r="AT437" s="214"/>
      <c r="AU437" s="214"/>
      <c r="AV437" s="214"/>
      <c r="AW437" s="214"/>
      <c r="AX437" s="214"/>
      <c r="AY437" s="214"/>
      <c r="AZ437" s="214"/>
      <c r="BA437" s="214"/>
      <c r="BB437" s="214"/>
      <c r="BC437" s="214"/>
      <c r="BD437" s="214"/>
      <c r="BE437" s="214"/>
      <c r="BF437" s="214"/>
      <c r="BG437" s="214"/>
      <c r="BH437" s="214"/>
    </row>
    <row r="438" spans="1:60" outlineLevel="1">
      <c r="A438" s="231"/>
      <c r="B438" s="232"/>
      <c r="C438" s="254" t="s">
        <v>169</v>
      </c>
      <c r="D438" s="234"/>
      <c r="E438" s="235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  <c r="V438" s="233"/>
      <c r="W438" s="233"/>
      <c r="X438" s="233"/>
      <c r="Y438" s="214"/>
      <c r="Z438" s="214"/>
      <c r="AA438" s="214"/>
      <c r="AB438" s="214"/>
      <c r="AC438" s="214"/>
      <c r="AD438" s="214"/>
      <c r="AE438" s="214"/>
      <c r="AF438" s="214"/>
      <c r="AG438" s="214" t="s">
        <v>115</v>
      </c>
      <c r="AH438" s="214">
        <v>0</v>
      </c>
      <c r="AI438" s="214"/>
      <c r="AJ438" s="214"/>
      <c r="AK438" s="214"/>
      <c r="AL438" s="214"/>
      <c r="AM438" s="214"/>
      <c r="AN438" s="214"/>
      <c r="AO438" s="214"/>
      <c r="AP438" s="214"/>
      <c r="AQ438" s="214"/>
      <c r="AR438" s="214"/>
      <c r="AS438" s="214"/>
      <c r="AT438" s="214"/>
      <c r="AU438" s="214"/>
      <c r="AV438" s="214"/>
      <c r="AW438" s="214"/>
      <c r="AX438" s="214"/>
      <c r="AY438" s="214"/>
      <c r="AZ438" s="214"/>
      <c r="BA438" s="214"/>
      <c r="BB438" s="214"/>
      <c r="BC438" s="214"/>
      <c r="BD438" s="214"/>
      <c r="BE438" s="214"/>
      <c r="BF438" s="214"/>
      <c r="BG438" s="214"/>
      <c r="BH438" s="214"/>
    </row>
    <row r="439" spans="1:60" outlineLevel="1">
      <c r="A439" s="231"/>
      <c r="B439" s="232"/>
      <c r="C439" s="254" t="s">
        <v>366</v>
      </c>
      <c r="D439" s="234"/>
      <c r="E439" s="235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  <c r="V439" s="233"/>
      <c r="W439" s="233"/>
      <c r="X439" s="233"/>
      <c r="Y439" s="214"/>
      <c r="Z439" s="214"/>
      <c r="AA439" s="214"/>
      <c r="AB439" s="214"/>
      <c r="AC439" s="214"/>
      <c r="AD439" s="214"/>
      <c r="AE439" s="214"/>
      <c r="AF439" s="214"/>
      <c r="AG439" s="214" t="s">
        <v>115</v>
      </c>
      <c r="AH439" s="214">
        <v>0</v>
      </c>
      <c r="AI439" s="214"/>
      <c r="AJ439" s="214"/>
      <c r="AK439" s="214"/>
      <c r="AL439" s="214"/>
      <c r="AM439" s="214"/>
      <c r="AN439" s="214"/>
      <c r="AO439" s="214"/>
      <c r="AP439" s="214"/>
      <c r="AQ439" s="214"/>
      <c r="AR439" s="214"/>
      <c r="AS439" s="214"/>
      <c r="AT439" s="214"/>
      <c r="AU439" s="214"/>
      <c r="AV439" s="214"/>
      <c r="AW439" s="214"/>
      <c r="AX439" s="214"/>
      <c r="AY439" s="214"/>
      <c r="AZ439" s="214"/>
      <c r="BA439" s="214"/>
      <c r="BB439" s="214"/>
      <c r="BC439" s="214"/>
      <c r="BD439" s="214"/>
      <c r="BE439" s="214"/>
      <c r="BF439" s="214"/>
      <c r="BG439" s="214"/>
      <c r="BH439" s="214"/>
    </row>
    <row r="440" spans="1:60" outlineLevel="1">
      <c r="A440" s="231"/>
      <c r="B440" s="232"/>
      <c r="C440" s="254" t="s">
        <v>411</v>
      </c>
      <c r="D440" s="234"/>
      <c r="E440" s="235">
        <v>70.95</v>
      </c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  <c r="V440" s="233"/>
      <c r="W440" s="233"/>
      <c r="X440" s="233"/>
      <c r="Y440" s="214"/>
      <c r="Z440" s="214"/>
      <c r="AA440" s="214"/>
      <c r="AB440" s="214"/>
      <c r="AC440" s="214"/>
      <c r="AD440" s="214"/>
      <c r="AE440" s="214"/>
      <c r="AF440" s="214"/>
      <c r="AG440" s="214" t="s">
        <v>115</v>
      </c>
      <c r="AH440" s="214">
        <v>0</v>
      </c>
      <c r="AI440" s="214"/>
      <c r="AJ440" s="214"/>
      <c r="AK440" s="214"/>
      <c r="AL440" s="214"/>
      <c r="AM440" s="214"/>
      <c r="AN440" s="214"/>
      <c r="AO440" s="214"/>
      <c r="AP440" s="214"/>
      <c r="AQ440" s="214"/>
      <c r="AR440" s="214"/>
      <c r="AS440" s="214"/>
      <c r="AT440" s="214"/>
      <c r="AU440" s="214"/>
      <c r="AV440" s="214"/>
      <c r="AW440" s="214"/>
      <c r="AX440" s="214"/>
      <c r="AY440" s="214"/>
      <c r="AZ440" s="214"/>
      <c r="BA440" s="214"/>
      <c r="BB440" s="214"/>
      <c r="BC440" s="214"/>
      <c r="BD440" s="214"/>
      <c r="BE440" s="214"/>
      <c r="BF440" s="214"/>
      <c r="BG440" s="214"/>
      <c r="BH440" s="214"/>
    </row>
    <row r="441" spans="1:60" outlineLevel="1">
      <c r="A441" s="231"/>
      <c r="B441" s="232"/>
      <c r="C441" s="254" t="s">
        <v>412</v>
      </c>
      <c r="D441" s="234"/>
      <c r="E441" s="235">
        <v>0.05</v>
      </c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  <c r="V441" s="233"/>
      <c r="W441" s="233"/>
      <c r="X441" s="233"/>
      <c r="Y441" s="214"/>
      <c r="Z441" s="214"/>
      <c r="AA441" s="214"/>
      <c r="AB441" s="214"/>
      <c r="AC441" s="214"/>
      <c r="AD441" s="214"/>
      <c r="AE441" s="214"/>
      <c r="AF441" s="214"/>
      <c r="AG441" s="214" t="s">
        <v>115</v>
      </c>
      <c r="AH441" s="214">
        <v>0</v>
      </c>
      <c r="AI441" s="214"/>
      <c r="AJ441" s="214"/>
      <c r="AK441" s="214"/>
      <c r="AL441" s="214"/>
      <c r="AM441" s="214"/>
      <c r="AN441" s="214"/>
      <c r="AO441" s="214"/>
      <c r="AP441" s="214"/>
      <c r="AQ441" s="214"/>
      <c r="AR441" s="214"/>
      <c r="AS441" s="214"/>
      <c r="AT441" s="214"/>
      <c r="AU441" s="214"/>
      <c r="AV441" s="214"/>
      <c r="AW441" s="214"/>
      <c r="AX441" s="214"/>
      <c r="AY441" s="214"/>
      <c r="AZ441" s="214"/>
      <c r="BA441" s="214"/>
      <c r="BB441" s="214"/>
      <c r="BC441" s="214"/>
      <c r="BD441" s="214"/>
      <c r="BE441" s="214"/>
      <c r="BF441" s="214"/>
      <c r="BG441" s="214"/>
      <c r="BH441" s="214"/>
    </row>
    <row r="442" spans="1:60">
      <c r="A442" s="237" t="s">
        <v>106</v>
      </c>
      <c r="B442" s="238" t="s">
        <v>71</v>
      </c>
      <c r="C442" s="252" t="s">
        <v>72</v>
      </c>
      <c r="D442" s="239"/>
      <c r="E442" s="240"/>
      <c r="F442" s="241"/>
      <c r="G442" s="241">
        <f>SUMIF(AG443:AG447,"&lt;&gt;NOR",G443:G447)</f>
        <v>0</v>
      </c>
      <c r="H442" s="241"/>
      <c r="I442" s="241">
        <f>SUM(I443:I447)</f>
        <v>0</v>
      </c>
      <c r="J442" s="241"/>
      <c r="K442" s="241">
        <f>SUM(K443:K447)</f>
        <v>0</v>
      </c>
      <c r="L442" s="241"/>
      <c r="M442" s="241">
        <f>SUM(M443:M447)</f>
        <v>0</v>
      </c>
      <c r="N442" s="241"/>
      <c r="O442" s="241">
        <f>SUM(O443:O447)</f>
        <v>0</v>
      </c>
      <c r="P442" s="241"/>
      <c r="Q442" s="241">
        <f>SUM(Q443:Q447)</f>
        <v>0</v>
      </c>
      <c r="R442" s="241"/>
      <c r="S442" s="241"/>
      <c r="T442" s="242"/>
      <c r="U442" s="236"/>
      <c r="V442" s="236">
        <f>SUM(V443:V447)</f>
        <v>458.17</v>
      </c>
      <c r="W442" s="236"/>
      <c r="X442" s="236"/>
      <c r="AG442" t="s">
        <v>107</v>
      </c>
    </row>
    <row r="443" spans="1:60" outlineLevel="1">
      <c r="A443" s="243">
        <v>66</v>
      </c>
      <c r="B443" s="244" t="s">
        <v>413</v>
      </c>
      <c r="C443" s="253" t="s">
        <v>414</v>
      </c>
      <c r="D443" s="245" t="s">
        <v>415</v>
      </c>
      <c r="E443" s="246">
        <v>15</v>
      </c>
      <c r="F443" s="247">
        <f>H443+J443</f>
        <v>0</v>
      </c>
      <c r="G443" s="247">
        <f>ROUND(E443*F443,2)</f>
        <v>0</v>
      </c>
      <c r="H443" s="248"/>
      <c r="I443" s="247">
        <f>ROUND(E443*H443,2)</f>
        <v>0</v>
      </c>
      <c r="J443" s="248"/>
      <c r="K443" s="247">
        <f>ROUND(E443*J443,2)</f>
        <v>0</v>
      </c>
      <c r="L443" s="247">
        <v>21</v>
      </c>
      <c r="M443" s="247">
        <f>G443*(1+L443/100)</f>
        <v>0</v>
      </c>
      <c r="N443" s="247">
        <v>0</v>
      </c>
      <c r="O443" s="247">
        <f>ROUND(E443*N443,2)</f>
        <v>0</v>
      </c>
      <c r="P443" s="247">
        <v>0</v>
      </c>
      <c r="Q443" s="247">
        <f>ROUND(E443*P443,2)</f>
        <v>0</v>
      </c>
      <c r="R443" s="247"/>
      <c r="S443" s="247" t="s">
        <v>111</v>
      </c>
      <c r="T443" s="249" t="s">
        <v>111</v>
      </c>
      <c r="U443" s="233">
        <v>1</v>
      </c>
      <c r="V443" s="233">
        <f>ROUND(E443*U443,2)</f>
        <v>15</v>
      </c>
      <c r="W443" s="233"/>
      <c r="X443" s="233" t="s">
        <v>112</v>
      </c>
      <c r="Y443" s="214"/>
      <c r="Z443" s="214"/>
      <c r="AA443" s="214"/>
      <c r="AB443" s="214"/>
      <c r="AC443" s="214"/>
      <c r="AD443" s="214"/>
      <c r="AE443" s="214"/>
      <c r="AF443" s="214"/>
      <c r="AG443" s="214" t="s">
        <v>121</v>
      </c>
      <c r="AH443" s="214"/>
      <c r="AI443" s="214"/>
      <c r="AJ443" s="214"/>
      <c r="AK443" s="214"/>
      <c r="AL443" s="214"/>
      <c r="AM443" s="214"/>
      <c r="AN443" s="214"/>
      <c r="AO443" s="214"/>
      <c r="AP443" s="214"/>
      <c r="AQ443" s="214"/>
      <c r="AR443" s="214"/>
      <c r="AS443" s="214"/>
      <c r="AT443" s="214"/>
      <c r="AU443" s="214"/>
      <c r="AV443" s="214"/>
      <c r="AW443" s="214"/>
      <c r="AX443" s="214"/>
      <c r="AY443" s="214"/>
      <c r="AZ443" s="214"/>
      <c r="BA443" s="214"/>
      <c r="BB443" s="214"/>
      <c r="BC443" s="214"/>
      <c r="BD443" s="214"/>
      <c r="BE443" s="214"/>
      <c r="BF443" s="214"/>
      <c r="BG443" s="214"/>
      <c r="BH443" s="214"/>
    </row>
    <row r="444" spans="1:60" outlineLevel="1">
      <c r="A444" s="231"/>
      <c r="B444" s="232"/>
      <c r="C444" s="254" t="s">
        <v>416</v>
      </c>
      <c r="D444" s="234"/>
      <c r="E444" s="235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  <c r="X444" s="233"/>
      <c r="Y444" s="214"/>
      <c r="Z444" s="214"/>
      <c r="AA444" s="214"/>
      <c r="AB444" s="214"/>
      <c r="AC444" s="214"/>
      <c r="AD444" s="214"/>
      <c r="AE444" s="214"/>
      <c r="AF444" s="214"/>
      <c r="AG444" s="214" t="s">
        <v>115</v>
      </c>
      <c r="AH444" s="214">
        <v>0</v>
      </c>
      <c r="AI444" s="214"/>
      <c r="AJ444" s="214"/>
      <c r="AK444" s="214"/>
      <c r="AL444" s="214"/>
      <c r="AM444" s="214"/>
      <c r="AN444" s="214"/>
      <c r="AO444" s="214"/>
      <c r="AP444" s="214"/>
      <c r="AQ444" s="214"/>
      <c r="AR444" s="214"/>
      <c r="AS444" s="214"/>
      <c r="AT444" s="214"/>
      <c r="AU444" s="214"/>
      <c r="AV444" s="214"/>
      <c r="AW444" s="214"/>
      <c r="AX444" s="214"/>
      <c r="AY444" s="214"/>
      <c r="AZ444" s="214"/>
      <c r="BA444" s="214"/>
      <c r="BB444" s="214"/>
      <c r="BC444" s="214"/>
      <c r="BD444" s="214"/>
      <c r="BE444" s="214"/>
      <c r="BF444" s="214"/>
      <c r="BG444" s="214"/>
      <c r="BH444" s="214"/>
    </row>
    <row r="445" spans="1:60" outlineLevel="1">
      <c r="A445" s="231"/>
      <c r="B445" s="232"/>
      <c r="C445" s="254" t="s">
        <v>417</v>
      </c>
      <c r="D445" s="234"/>
      <c r="E445" s="235">
        <v>15</v>
      </c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33"/>
      <c r="W445" s="233"/>
      <c r="X445" s="233"/>
      <c r="Y445" s="214"/>
      <c r="Z445" s="214"/>
      <c r="AA445" s="214"/>
      <c r="AB445" s="214"/>
      <c r="AC445" s="214"/>
      <c r="AD445" s="214"/>
      <c r="AE445" s="214"/>
      <c r="AF445" s="214"/>
      <c r="AG445" s="214" t="s">
        <v>115</v>
      </c>
      <c r="AH445" s="214">
        <v>0</v>
      </c>
      <c r="AI445" s="214"/>
      <c r="AJ445" s="214"/>
      <c r="AK445" s="214"/>
      <c r="AL445" s="214"/>
      <c r="AM445" s="214"/>
      <c r="AN445" s="214"/>
      <c r="AO445" s="214"/>
      <c r="AP445" s="214"/>
      <c r="AQ445" s="214"/>
      <c r="AR445" s="214"/>
      <c r="AS445" s="214"/>
      <c r="AT445" s="214"/>
      <c r="AU445" s="214"/>
      <c r="AV445" s="214"/>
      <c r="AW445" s="214"/>
      <c r="AX445" s="214"/>
      <c r="AY445" s="214"/>
      <c r="AZ445" s="214"/>
      <c r="BA445" s="214"/>
      <c r="BB445" s="214"/>
      <c r="BC445" s="214"/>
      <c r="BD445" s="214"/>
      <c r="BE445" s="214"/>
      <c r="BF445" s="214"/>
      <c r="BG445" s="214"/>
      <c r="BH445" s="214"/>
    </row>
    <row r="446" spans="1:60" outlineLevel="1">
      <c r="A446" s="243">
        <v>67</v>
      </c>
      <c r="B446" s="244" t="s">
        <v>418</v>
      </c>
      <c r="C446" s="253" t="s">
        <v>419</v>
      </c>
      <c r="D446" s="245" t="s">
        <v>202</v>
      </c>
      <c r="E446" s="246">
        <v>1136.33</v>
      </c>
      <c r="F446" s="247">
        <f>H446+J446</f>
        <v>0</v>
      </c>
      <c r="G446" s="247">
        <f>ROUND(E446*F446,2)</f>
        <v>0</v>
      </c>
      <c r="H446" s="248"/>
      <c r="I446" s="247">
        <f>ROUND(E446*H446,2)</f>
        <v>0</v>
      </c>
      <c r="J446" s="248"/>
      <c r="K446" s="247">
        <f>ROUND(E446*J446,2)</f>
        <v>0</v>
      </c>
      <c r="L446" s="247">
        <v>21</v>
      </c>
      <c r="M446" s="247">
        <f>G446*(1+L446/100)</f>
        <v>0</v>
      </c>
      <c r="N446" s="247">
        <v>0</v>
      </c>
      <c r="O446" s="247">
        <f>ROUND(E446*N446,2)</f>
        <v>0</v>
      </c>
      <c r="P446" s="247">
        <v>0</v>
      </c>
      <c r="Q446" s="247">
        <f>ROUND(E446*P446,2)</f>
        <v>0</v>
      </c>
      <c r="R446" s="247"/>
      <c r="S446" s="247" t="s">
        <v>111</v>
      </c>
      <c r="T446" s="249" t="s">
        <v>111</v>
      </c>
      <c r="U446" s="233">
        <v>0.39</v>
      </c>
      <c r="V446" s="233">
        <f>ROUND(E446*U446,2)</f>
        <v>443.17</v>
      </c>
      <c r="W446" s="233"/>
      <c r="X446" s="233" t="s">
        <v>112</v>
      </c>
      <c r="Y446" s="214"/>
      <c r="Z446" s="214"/>
      <c r="AA446" s="214"/>
      <c r="AB446" s="214"/>
      <c r="AC446" s="214"/>
      <c r="AD446" s="214"/>
      <c r="AE446" s="214"/>
      <c r="AF446" s="214"/>
      <c r="AG446" s="214" t="s">
        <v>420</v>
      </c>
      <c r="AH446" s="214"/>
      <c r="AI446" s="214"/>
      <c r="AJ446" s="214"/>
      <c r="AK446" s="214"/>
      <c r="AL446" s="214"/>
      <c r="AM446" s="214"/>
      <c r="AN446" s="214"/>
      <c r="AO446" s="214"/>
      <c r="AP446" s="214"/>
      <c r="AQ446" s="214"/>
      <c r="AR446" s="214"/>
      <c r="AS446" s="214"/>
      <c r="AT446" s="214"/>
      <c r="AU446" s="214"/>
      <c r="AV446" s="214"/>
      <c r="AW446" s="214"/>
      <c r="AX446" s="214"/>
      <c r="AY446" s="214"/>
      <c r="AZ446" s="214"/>
      <c r="BA446" s="214"/>
      <c r="BB446" s="214"/>
      <c r="BC446" s="214"/>
      <c r="BD446" s="214"/>
      <c r="BE446" s="214"/>
      <c r="BF446" s="214"/>
      <c r="BG446" s="214"/>
      <c r="BH446" s="214"/>
    </row>
    <row r="447" spans="1:60" outlineLevel="1">
      <c r="A447" s="231"/>
      <c r="B447" s="232"/>
      <c r="C447" s="254" t="s">
        <v>421</v>
      </c>
      <c r="D447" s="234"/>
      <c r="E447" s="235">
        <v>1136.33</v>
      </c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  <c r="V447" s="233"/>
      <c r="W447" s="233"/>
      <c r="X447" s="233"/>
      <c r="Y447" s="214"/>
      <c r="Z447" s="214"/>
      <c r="AA447" s="214"/>
      <c r="AB447" s="214"/>
      <c r="AC447" s="214"/>
      <c r="AD447" s="214"/>
      <c r="AE447" s="214"/>
      <c r="AF447" s="214"/>
      <c r="AG447" s="214" t="s">
        <v>115</v>
      </c>
      <c r="AH447" s="214">
        <v>0</v>
      </c>
      <c r="AI447" s="214"/>
      <c r="AJ447" s="214"/>
      <c r="AK447" s="214"/>
      <c r="AL447" s="214"/>
      <c r="AM447" s="214"/>
      <c r="AN447" s="214"/>
      <c r="AO447" s="214"/>
      <c r="AP447" s="214"/>
      <c r="AQ447" s="214"/>
      <c r="AR447" s="214"/>
      <c r="AS447" s="214"/>
      <c r="AT447" s="214"/>
      <c r="AU447" s="214"/>
      <c r="AV447" s="214"/>
      <c r="AW447" s="214"/>
      <c r="AX447" s="214"/>
      <c r="AY447" s="214"/>
      <c r="AZ447" s="214"/>
      <c r="BA447" s="214"/>
      <c r="BB447" s="214"/>
      <c r="BC447" s="214"/>
      <c r="BD447" s="214"/>
      <c r="BE447" s="214"/>
      <c r="BF447" s="214"/>
      <c r="BG447" s="214"/>
      <c r="BH447" s="214"/>
    </row>
    <row r="448" spans="1:60">
      <c r="A448" s="237" t="s">
        <v>106</v>
      </c>
      <c r="B448" s="238" t="s">
        <v>73</v>
      </c>
      <c r="C448" s="252" t="s">
        <v>74</v>
      </c>
      <c r="D448" s="239"/>
      <c r="E448" s="240"/>
      <c r="F448" s="241"/>
      <c r="G448" s="241">
        <f>SUMIF(AG449:AG455,"&lt;&gt;NOR",G449:G455)</f>
        <v>0</v>
      </c>
      <c r="H448" s="241"/>
      <c r="I448" s="241">
        <f>SUM(I449:I455)</f>
        <v>0</v>
      </c>
      <c r="J448" s="241"/>
      <c r="K448" s="241">
        <f>SUM(K449:K455)</f>
        <v>0</v>
      </c>
      <c r="L448" s="241"/>
      <c r="M448" s="241">
        <f>SUM(M449:M455)</f>
        <v>0</v>
      </c>
      <c r="N448" s="241"/>
      <c r="O448" s="241">
        <f>SUM(O449:O455)</f>
        <v>0.01</v>
      </c>
      <c r="P448" s="241"/>
      <c r="Q448" s="241">
        <f>SUM(Q449:Q455)</f>
        <v>0.29000000000000004</v>
      </c>
      <c r="R448" s="241"/>
      <c r="S448" s="241"/>
      <c r="T448" s="242"/>
      <c r="U448" s="236"/>
      <c r="V448" s="236">
        <f>SUM(V449:V455)</f>
        <v>16.740000000000002</v>
      </c>
      <c r="W448" s="236"/>
      <c r="X448" s="236"/>
      <c r="AG448" t="s">
        <v>107</v>
      </c>
    </row>
    <row r="449" spans="1:60" ht="22.5" outlineLevel="1">
      <c r="A449" s="243">
        <v>68</v>
      </c>
      <c r="B449" s="244" t="s">
        <v>422</v>
      </c>
      <c r="C449" s="253" t="s">
        <v>423</v>
      </c>
      <c r="D449" s="245" t="s">
        <v>207</v>
      </c>
      <c r="E449" s="246">
        <v>46</v>
      </c>
      <c r="F449" s="247">
        <f>H449+J449</f>
        <v>0</v>
      </c>
      <c r="G449" s="247">
        <f>ROUND(E449*F449,2)</f>
        <v>0</v>
      </c>
      <c r="H449" s="248"/>
      <c r="I449" s="247">
        <f>ROUND(E449*H449,2)</f>
        <v>0</v>
      </c>
      <c r="J449" s="248"/>
      <c r="K449" s="247">
        <f>ROUND(E449*J449,2)</f>
        <v>0</v>
      </c>
      <c r="L449" s="247">
        <v>21</v>
      </c>
      <c r="M449" s="247">
        <f>G449*(1+L449/100)</f>
        <v>0</v>
      </c>
      <c r="N449" s="247">
        <v>0</v>
      </c>
      <c r="O449" s="247">
        <f>ROUND(E449*N449,2)</f>
        <v>0</v>
      </c>
      <c r="P449" s="247">
        <v>1.98E-3</v>
      </c>
      <c r="Q449" s="247">
        <f>ROUND(E449*P449,2)</f>
        <v>0.09</v>
      </c>
      <c r="R449" s="247"/>
      <c r="S449" s="247" t="s">
        <v>111</v>
      </c>
      <c r="T449" s="249" t="s">
        <v>111</v>
      </c>
      <c r="U449" s="233">
        <v>0.19</v>
      </c>
      <c r="V449" s="233">
        <f>ROUND(E449*U449,2)</f>
        <v>8.74</v>
      </c>
      <c r="W449" s="233"/>
      <c r="X449" s="233" t="s">
        <v>112</v>
      </c>
      <c r="Y449" s="214"/>
      <c r="Z449" s="214"/>
      <c r="AA449" s="214"/>
      <c r="AB449" s="214"/>
      <c r="AC449" s="214"/>
      <c r="AD449" s="214"/>
      <c r="AE449" s="214"/>
      <c r="AF449" s="214"/>
      <c r="AG449" s="214" t="s">
        <v>113</v>
      </c>
      <c r="AH449" s="214"/>
      <c r="AI449" s="214"/>
      <c r="AJ449" s="214"/>
      <c r="AK449" s="214"/>
      <c r="AL449" s="214"/>
      <c r="AM449" s="214"/>
      <c r="AN449" s="214"/>
      <c r="AO449" s="214"/>
      <c r="AP449" s="214"/>
      <c r="AQ449" s="214"/>
      <c r="AR449" s="214"/>
      <c r="AS449" s="214"/>
      <c r="AT449" s="214"/>
      <c r="AU449" s="214"/>
      <c r="AV449" s="214"/>
      <c r="AW449" s="214"/>
      <c r="AX449" s="214"/>
      <c r="AY449" s="214"/>
      <c r="AZ449" s="214"/>
      <c r="BA449" s="214"/>
      <c r="BB449" s="214"/>
      <c r="BC449" s="214"/>
      <c r="BD449" s="214"/>
      <c r="BE449" s="214"/>
      <c r="BF449" s="214"/>
      <c r="BG449" s="214"/>
      <c r="BH449" s="214"/>
    </row>
    <row r="450" spans="1:60" outlineLevel="1">
      <c r="A450" s="231"/>
      <c r="B450" s="232"/>
      <c r="C450" s="254" t="s">
        <v>424</v>
      </c>
      <c r="D450" s="234"/>
      <c r="E450" s="235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  <c r="V450" s="233"/>
      <c r="W450" s="233"/>
      <c r="X450" s="233"/>
      <c r="Y450" s="214"/>
      <c r="Z450" s="214"/>
      <c r="AA450" s="214"/>
      <c r="AB450" s="214"/>
      <c r="AC450" s="214"/>
      <c r="AD450" s="214"/>
      <c r="AE450" s="214"/>
      <c r="AF450" s="214"/>
      <c r="AG450" s="214" t="s">
        <v>115</v>
      </c>
      <c r="AH450" s="214">
        <v>0</v>
      </c>
      <c r="AI450" s="214"/>
      <c r="AJ450" s="214"/>
      <c r="AK450" s="214"/>
      <c r="AL450" s="214"/>
      <c r="AM450" s="214"/>
      <c r="AN450" s="214"/>
      <c r="AO450" s="214"/>
      <c r="AP450" s="214"/>
      <c r="AQ450" s="214"/>
      <c r="AR450" s="214"/>
      <c r="AS450" s="214"/>
      <c r="AT450" s="214"/>
      <c r="AU450" s="214"/>
      <c r="AV450" s="214"/>
      <c r="AW450" s="214"/>
      <c r="AX450" s="214"/>
      <c r="AY450" s="214"/>
      <c r="AZ450" s="214"/>
      <c r="BA450" s="214"/>
      <c r="BB450" s="214"/>
      <c r="BC450" s="214"/>
      <c r="BD450" s="214"/>
      <c r="BE450" s="214"/>
      <c r="BF450" s="214"/>
      <c r="BG450" s="214"/>
      <c r="BH450" s="214"/>
    </row>
    <row r="451" spans="1:60" outlineLevel="1">
      <c r="A451" s="231"/>
      <c r="B451" s="232"/>
      <c r="C451" s="254" t="s">
        <v>425</v>
      </c>
      <c r="D451" s="234"/>
      <c r="E451" s="235">
        <v>46</v>
      </c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  <c r="V451" s="233"/>
      <c r="W451" s="233"/>
      <c r="X451" s="233"/>
      <c r="Y451" s="214"/>
      <c r="Z451" s="214"/>
      <c r="AA451" s="214"/>
      <c r="AB451" s="214"/>
      <c r="AC451" s="214"/>
      <c r="AD451" s="214"/>
      <c r="AE451" s="214"/>
      <c r="AF451" s="214"/>
      <c r="AG451" s="214" t="s">
        <v>115</v>
      </c>
      <c r="AH451" s="214">
        <v>0</v>
      </c>
      <c r="AI451" s="214"/>
      <c r="AJ451" s="214"/>
      <c r="AK451" s="214"/>
      <c r="AL451" s="214"/>
      <c r="AM451" s="214"/>
      <c r="AN451" s="214"/>
      <c r="AO451" s="214"/>
      <c r="AP451" s="214"/>
      <c r="AQ451" s="214"/>
      <c r="AR451" s="214"/>
      <c r="AS451" s="214"/>
      <c r="AT451" s="214"/>
      <c r="AU451" s="214"/>
      <c r="AV451" s="214"/>
      <c r="AW451" s="214"/>
      <c r="AX451" s="214"/>
      <c r="AY451" s="214"/>
      <c r="AZ451" s="214"/>
      <c r="BA451" s="214"/>
      <c r="BB451" s="214"/>
      <c r="BC451" s="214"/>
      <c r="BD451" s="214"/>
      <c r="BE451" s="214"/>
      <c r="BF451" s="214"/>
      <c r="BG451" s="214"/>
      <c r="BH451" s="214"/>
    </row>
    <row r="452" spans="1:60" ht="22.5" outlineLevel="1">
      <c r="A452" s="243">
        <v>69</v>
      </c>
      <c r="B452" s="244" t="s">
        <v>426</v>
      </c>
      <c r="C452" s="253" t="s">
        <v>427</v>
      </c>
      <c r="D452" s="245" t="s">
        <v>232</v>
      </c>
      <c r="E452" s="246">
        <v>200</v>
      </c>
      <c r="F452" s="247">
        <f>H452+J452</f>
        <v>0</v>
      </c>
      <c r="G452" s="247">
        <f>ROUND(E452*F452,2)</f>
        <v>0</v>
      </c>
      <c r="H452" s="248"/>
      <c r="I452" s="247">
        <f>ROUND(E452*H452,2)</f>
        <v>0</v>
      </c>
      <c r="J452" s="248"/>
      <c r="K452" s="247">
        <f>ROUND(E452*J452,2)</f>
        <v>0</v>
      </c>
      <c r="L452" s="247">
        <v>21</v>
      </c>
      <c r="M452" s="247">
        <f>G452*(1+L452/100)</f>
        <v>0</v>
      </c>
      <c r="N452" s="247">
        <v>5.0000000000000002E-5</v>
      </c>
      <c r="O452" s="247">
        <f>ROUND(E452*N452,2)</f>
        <v>0.01</v>
      </c>
      <c r="P452" s="247">
        <v>1E-3</v>
      </c>
      <c r="Q452" s="247">
        <f>ROUND(E452*P452,2)</f>
        <v>0.2</v>
      </c>
      <c r="R452" s="247"/>
      <c r="S452" s="247" t="s">
        <v>111</v>
      </c>
      <c r="T452" s="249" t="s">
        <v>111</v>
      </c>
      <c r="U452" s="233">
        <v>0.04</v>
      </c>
      <c r="V452" s="233">
        <f>ROUND(E452*U452,2)</f>
        <v>8</v>
      </c>
      <c r="W452" s="233"/>
      <c r="X452" s="233" t="s">
        <v>112</v>
      </c>
      <c r="Y452" s="214"/>
      <c r="Z452" s="214"/>
      <c r="AA452" s="214"/>
      <c r="AB452" s="214"/>
      <c r="AC452" s="214"/>
      <c r="AD452" s="214"/>
      <c r="AE452" s="214"/>
      <c r="AF452" s="214"/>
      <c r="AG452" s="214" t="s">
        <v>113</v>
      </c>
      <c r="AH452" s="214"/>
      <c r="AI452" s="214"/>
      <c r="AJ452" s="214"/>
      <c r="AK452" s="214"/>
      <c r="AL452" s="214"/>
      <c r="AM452" s="214"/>
      <c r="AN452" s="214"/>
      <c r="AO452" s="214"/>
      <c r="AP452" s="214"/>
      <c r="AQ452" s="214"/>
      <c r="AR452" s="214"/>
      <c r="AS452" s="214"/>
      <c r="AT452" s="214"/>
      <c r="AU452" s="214"/>
      <c r="AV452" s="214"/>
      <c r="AW452" s="214"/>
      <c r="AX452" s="214"/>
      <c r="AY452" s="214"/>
      <c r="AZ452" s="214"/>
      <c r="BA452" s="214"/>
      <c r="BB452" s="214"/>
      <c r="BC452" s="214"/>
      <c r="BD452" s="214"/>
      <c r="BE452" s="214"/>
      <c r="BF452" s="214"/>
      <c r="BG452" s="214"/>
      <c r="BH452" s="214"/>
    </row>
    <row r="453" spans="1:60" outlineLevel="1">
      <c r="A453" s="231"/>
      <c r="B453" s="232"/>
      <c r="C453" s="254" t="s">
        <v>428</v>
      </c>
      <c r="D453" s="234"/>
      <c r="E453" s="235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  <c r="V453" s="233"/>
      <c r="W453" s="233"/>
      <c r="X453" s="233"/>
      <c r="Y453" s="214"/>
      <c r="Z453" s="214"/>
      <c r="AA453" s="214"/>
      <c r="AB453" s="214"/>
      <c r="AC453" s="214"/>
      <c r="AD453" s="214"/>
      <c r="AE453" s="214"/>
      <c r="AF453" s="214"/>
      <c r="AG453" s="214" t="s">
        <v>115</v>
      </c>
      <c r="AH453" s="214">
        <v>0</v>
      </c>
      <c r="AI453" s="214"/>
      <c r="AJ453" s="214"/>
      <c r="AK453" s="214"/>
      <c r="AL453" s="214"/>
      <c r="AM453" s="214"/>
      <c r="AN453" s="214"/>
      <c r="AO453" s="214"/>
      <c r="AP453" s="214"/>
      <c r="AQ453" s="214"/>
      <c r="AR453" s="214"/>
      <c r="AS453" s="214"/>
      <c r="AT453" s="214"/>
      <c r="AU453" s="214"/>
      <c r="AV453" s="214"/>
      <c r="AW453" s="214"/>
      <c r="AX453" s="214"/>
      <c r="AY453" s="214"/>
      <c r="AZ453" s="214"/>
      <c r="BA453" s="214"/>
      <c r="BB453" s="214"/>
      <c r="BC453" s="214"/>
      <c r="BD453" s="214"/>
      <c r="BE453" s="214"/>
      <c r="BF453" s="214"/>
      <c r="BG453" s="214"/>
      <c r="BH453" s="214"/>
    </row>
    <row r="454" spans="1:60" outlineLevel="1">
      <c r="A454" s="231"/>
      <c r="B454" s="232"/>
      <c r="C454" s="254" t="s">
        <v>429</v>
      </c>
      <c r="D454" s="234"/>
      <c r="E454" s="235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  <c r="V454" s="233"/>
      <c r="W454" s="233"/>
      <c r="X454" s="233"/>
      <c r="Y454" s="214"/>
      <c r="Z454" s="214"/>
      <c r="AA454" s="214"/>
      <c r="AB454" s="214"/>
      <c r="AC454" s="214"/>
      <c r="AD454" s="214"/>
      <c r="AE454" s="214"/>
      <c r="AF454" s="214"/>
      <c r="AG454" s="214" t="s">
        <v>115</v>
      </c>
      <c r="AH454" s="214">
        <v>0</v>
      </c>
      <c r="AI454" s="214"/>
      <c r="AJ454" s="214"/>
      <c r="AK454" s="214"/>
      <c r="AL454" s="214"/>
      <c r="AM454" s="214"/>
      <c r="AN454" s="214"/>
      <c r="AO454" s="214"/>
      <c r="AP454" s="214"/>
      <c r="AQ454" s="214"/>
      <c r="AR454" s="214"/>
      <c r="AS454" s="214"/>
      <c r="AT454" s="214"/>
      <c r="AU454" s="214"/>
      <c r="AV454" s="214"/>
      <c r="AW454" s="214"/>
      <c r="AX454" s="214"/>
      <c r="AY454" s="214"/>
      <c r="AZ454" s="214"/>
      <c r="BA454" s="214"/>
      <c r="BB454" s="214"/>
      <c r="BC454" s="214"/>
      <c r="BD454" s="214"/>
      <c r="BE454" s="214"/>
      <c r="BF454" s="214"/>
      <c r="BG454" s="214"/>
      <c r="BH454" s="214"/>
    </row>
    <row r="455" spans="1:60" outlineLevel="1">
      <c r="A455" s="231"/>
      <c r="B455" s="232"/>
      <c r="C455" s="254" t="s">
        <v>430</v>
      </c>
      <c r="D455" s="234"/>
      <c r="E455" s="235">
        <v>200</v>
      </c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  <c r="V455" s="233"/>
      <c r="W455" s="233"/>
      <c r="X455" s="233"/>
      <c r="Y455" s="214"/>
      <c r="Z455" s="214"/>
      <c r="AA455" s="214"/>
      <c r="AB455" s="214"/>
      <c r="AC455" s="214"/>
      <c r="AD455" s="214"/>
      <c r="AE455" s="214"/>
      <c r="AF455" s="214"/>
      <c r="AG455" s="214" t="s">
        <v>115</v>
      </c>
      <c r="AH455" s="214">
        <v>0</v>
      </c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4"/>
      <c r="AT455" s="214"/>
      <c r="AU455" s="214"/>
      <c r="AV455" s="214"/>
      <c r="AW455" s="214"/>
      <c r="AX455" s="214"/>
      <c r="AY455" s="214"/>
      <c r="AZ455" s="214"/>
      <c r="BA455" s="214"/>
      <c r="BB455" s="214"/>
      <c r="BC455" s="214"/>
      <c r="BD455" s="214"/>
      <c r="BE455" s="214"/>
      <c r="BF455" s="214"/>
      <c r="BG455" s="214"/>
      <c r="BH455" s="214"/>
    </row>
    <row r="456" spans="1:60">
      <c r="A456" s="237" t="s">
        <v>106</v>
      </c>
      <c r="B456" s="238" t="s">
        <v>75</v>
      </c>
      <c r="C456" s="252" t="s">
        <v>76</v>
      </c>
      <c r="D456" s="239"/>
      <c r="E456" s="240"/>
      <c r="F456" s="241"/>
      <c r="G456" s="241">
        <f>SUMIF(AG457:AG463,"&lt;&gt;NOR",G457:G463)</f>
        <v>0</v>
      </c>
      <c r="H456" s="241"/>
      <c r="I456" s="241">
        <f>SUM(I457:I463)</f>
        <v>0</v>
      </c>
      <c r="J456" s="241"/>
      <c r="K456" s="241">
        <f>SUM(K457:K463)</f>
        <v>0</v>
      </c>
      <c r="L456" s="241"/>
      <c r="M456" s="241">
        <f>SUM(M457:M463)</f>
        <v>0</v>
      </c>
      <c r="N456" s="241"/>
      <c r="O456" s="241">
        <f>SUM(O457:O463)</f>
        <v>0</v>
      </c>
      <c r="P456" s="241"/>
      <c r="Q456" s="241">
        <f>SUM(Q457:Q463)</f>
        <v>0</v>
      </c>
      <c r="R456" s="241"/>
      <c r="S456" s="241"/>
      <c r="T456" s="242"/>
      <c r="U456" s="236"/>
      <c r="V456" s="236">
        <f>SUM(V457:V463)</f>
        <v>0</v>
      </c>
      <c r="W456" s="236"/>
      <c r="X456" s="236"/>
      <c r="AG456" t="s">
        <v>107</v>
      </c>
    </row>
    <row r="457" spans="1:60" ht="22.5" outlineLevel="1">
      <c r="A457" s="243">
        <v>70</v>
      </c>
      <c r="B457" s="244" t="s">
        <v>43</v>
      </c>
      <c r="C457" s="253" t="s">
        <v>431</v>
      </c>
      <c r="D457" s="245" t="s">
        <v>432</v>
      </c>
      <c r="E457" s="246">
        <v>1</v>
      </c>
      <c r="F457" s="247">
        <f>H457+J457</f>
        <v>0</v>
      </c>
      <c r="G457" s="247">
        <f>ROUND(E457*F457,2)</f>
        <v>0</v>
      </c>
      <c r="H457" s="248"/>
      <c r="I457" s="247">
        <f>ROUND(E457*H457,2)</f>
        <v>0</v>
      </c>
      <c r="J457" s="248"/>
      <c r="K457" s="247">
        <f>ROUND(E457*J457,2)</f>
        <v>0</v>
      </c>
      <c r="L457" s="247">
        <v>21</v>
      </c>
      <c r="M457" s="247">
        <f>G457*(1+L457/100)</f>
        <v>0</v>
      </c>
      <c r="N457" s="247">
        <v>0</v>
      </c>
      <c r="O457" s="247">
        <f>ROUND(E457*N457,2)</f>
        <v>0</v>
      </c>
      <c r="P457" s="247">
        <v>0</v>
      </c>
      <c r="Q457" s="247">
        <f>ROUND(E457*P457,2)</f>
        <v>0</v>
      </c>
      <c r="R457" s="247"/>
      <c r="S457" s="247" t="s">
        <v>322</v>
      </c>
      <c r="T457" s="249" t="s">
        <v>323</v>
      </c>
      <c r="U457" s="233">
        <v>0</v>
      </c>
      <c r="V457" s="233">
        <f>ROUND(E457*U457,2)</f>
        <v>0</v>
      </c>
      <c r="W457" s="233"/>
      <c r="X457" s="233" t="s">
        <v>112</v>
      </c>
      <c r="Y457" s="214"/>
      <c r="Z457" s="214"/>
      <c r="AA457" s="214"/>
      <c r="AB457" s="214"/>
      <c r="AC457" s="214"/>
      <c r="AD457" s="214"/>
      <c r="AE457" s="214"/>
      <c r="AF457" s="214"/>
      <c r="AG457" s="214" t="s">
        <v>113</v>
      </c>
      <c r="AH457" s="214"/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</row>
    <row r="458" spans="1:60" outlineLevel="1">
      <c r="A458" s="231"/>
      <c r="B458" s="232"/>
      <c r="C458" s="254" t="s">
        <v>43</v>
      </c>
      <c r="D458" s="234"/>
      <c r="E458" s="235">
        <v>1</v>
      </c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  <c r="V458" s="233"/>
      <c r="W458" s="233"/>
      <c r="X458" s="233"/>
      <c r="Y458" s="214"/>
      <c r="Z458" s="214"/>
      <c r="AA458" s="214"/>
      <c r="AB458" s="214"/>
      <c r="AC458" s="214"/>
      <c r="AD458" s="214"/>
      <c r="AE458" s="214"/>
      <c r="AF458" s="214"/>
      <c r="AG458" s="214" t="s">
        <v>115</v>
      </c>
      <c r="AH458" s="214">
        <v>0</v>
      </c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4"/>
      <c r="AT458" s="214"/>
      <c r="AU458" s="214"/>
      <c r="AV458" s="214"/>
      <c r="AW458" s="214"/>
      <c r="AX458" s="214"/>
      <c r="AY458" s="214"/>
      <c r="AZ458" s="214"/>
      <c r="BA458" s="214"/>
      <c r="BB458" s="214"/>
      <c r="BC458" s="214"/>
      <c r="BD458" s="214"/>
      <c r="BE458" s="214"/>
      <c r="BF458" s="214"/>
      <c r="BG458" s="214"/>
      <c r="BH458" s="214"/>
    </row>
    <row r="459" spans="1:60" outlineLevel="1">
      <c r="A459" s="243">
        <v>71</v>
      </c>
      <c r="B459" s="244" t="s">
        <v>63</v>
      </c>
      <c r="C459" s="253" t="s">
        <v>433</v>
      </c>
      <c r="D459" s="245" t="s">
        <v>110</v>
      </c>
      <c r="E459" s="246">
        <v>2</v>
      </c>
      <c r="F459" s="247">
        <f>H459+J459</f>
        <v>0</v>
      </c>
      <c r="G459" s="247">
        <f>ROUND(E459*F459,2)</f>
        <v>0</v>
      </c>
      <c r="H459" s="248"/>
      <c r="I459" s="247">
        <f>ROUND(E459*H459,2)</f>
        <v>0</v>
      </c>
      <c r="J459" s="248"/>
      <c r="K459" s="247">
        <f>ROUND(E459*J459,2)</f>
        <v>0</v>
      </c>
      <c r="L459" s="247">
        <v>21</v>
      </c>
      <c r="M459" s="247">
        <f>G459*(1+L459/100)</f>
        <v>0</v>
      </c>
      <c r="N459" s="247">
        <v>0</v>
      </c>
      <c r="O459" s="247">
        <f>ROUND(E459*N459,2)</f>
        <v>0</v>
      </c>
      <c r="P459" s="247">
        <v>0</v>
      </c>
      <c r="Q459" s="247">
        <f>ROUND(E459*P459,2)</f>
        <v>0</v>
      </c>
      <c r="R459" s="247"/>
      <c r="S459" s="247" t="s">
        <v>322</v>
      </c>
      <c r="T459" s="249" t="s">
        <v>323</v>
      </c>
      <c r="U459" s="233">
        <v>0</v>
      </c>
      <c r="V459" s="233">
        <f>ROUND(E459*U459,2)</f>
        <v>0</v>
      </c>
      <c r="W459" s="233"/>
      <c r="X459" s="233" t="s">
        <v>112</v>
      </c>
      <c r="Y459" s="214"/>
      <c r="Z459" s="214"/>
      <c r="AA459" s="214"/>
      <c r="AB459" s="214"/>
      <c r="AC459" s="214"/>
      <c r="AD459" s="214"/>
      <c r="AE459" s="214"/>
      <c r="AF459" s="214"/>
      <c r="AG459" s="214" t="s">
        <v>113</v>
      </c>
      <c r="AH459" s="214"/>
      <c r="AI459" s="214"/>
      <c r="AJ459" s="214"/>
      <c r="AK459" s="214"/>
      <c r="AL459" s="214"/>
      <c r="AM459" s="214"/>
      <c r="AN459" s="214"/>
      <c r="AO459" s="214"/>
      <c r="AP459" s="214"/>
      <c r="AQ459" s="214"/>
      <c r="AR459" s="214"/>
      <c r="AS459" s="214"/>
      <c r="AT459" s="214"/>
      <c r="AU459" s="214"/>
      <c r="AV459" s="214"/>
      <c r="AW459" s="214"/>
      <c r="AX459" s="214"/>
      <c r="AY459" s="214"/>
      <c r="AZ459" s="214"/>
      <c r="BA459" s="214"/>
      <c r="BB459" s="214"/>
      <c r="BC459" s="214"/>
      <c r="BD459" s="214"/>
      <c r="BE459" s="214"/>
      <c r="BF459" s="214"/>
      <c r="BG459" s="214"/>
      <c r="BH459" s="214"/>
    </row>
    <row r="460" spans="1:60" outlineLevel="1">
      <c r="A460" s="231"/>
      <c r="B460" s="232"/>
      <c r="C460" s="254" t="s">
        <v>63</v>
      </c>
      <c r="D460" s="234"/>
      <c r="E460" s="235">
        <v>2</v>
      </c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  <c r="V460" s="233"/>
      <c r="W460" s="233"/>
      <c r="X460" s="233"/>
      <c r="Y460" s="214"/>
      <c r="Z460" s="214"/>
      <c r="AA460" s="214"/>
      <c r="AB460" s="214"/>
      <c r="AC460" s="214"/>
      <c r="AD460" s="214"/>
      <c r="AE460" s="214"/>
      <c r="AF460" s="214"/>
      <c r="AG460" s="214" t="s">
        <v>115</v>
      </c>
      <c r="AH460" s="214">
        <v>0</v>
      </c>
      <c r="AI460" s="214"/>
      <c r="AJ460" s="214"/>
      <c r="AK460" s="214"/>
      <c r="AL460" s="214"/>
      <c r="AM460" s="214"/>
      <c r="AN460" s="214"/>
      <c r="AO460" s="214"/>
      <c r="AP460" s="214"/>
      <c r="AQ460" s="214"/>
      <c r="AR460" s="214"/>
      <c r="AS460" s="214"/>
      <c r="AT460" s="214"/>
      <c r="AU460" s="214"/>
      <c r="AV460" s="214"/>
      <c r="AW460" s="214"/>
      <c r="AX460" s="214"/>
      <c r="AY460" s="214"/>
      <c r="AZ460" s="214"/>
      <c r="BA460" s="214"/>
      <c r="BB460" s="214"/>
      <c r="BC460" s="214"/>
      <c r="BD460" s="214"/>
      <c r="BE460" s="214"/>
      <c r="BF460" s="214"/>
      <c r="BG460" s="214"/>
      <c r="BH460" s="214"/>
    </row>
    <row r="461" spans="1:60" outlineLevel="1">
      <c r="A461" s="243">
        <v>72</v>
      </c>
      <c r="B461" s="244" t="s">
        <v>348</v>
      </c>
      <c r="C461" s="253" t="s">
        <v>434</v>
      </c>
      <c r="D461" s="245" t="s">
        <v>432</v>
      </c>
      <c r="E461" s="246">
        <v>1</v>
      </c>
      <c r="F461" s="247">
        <f>H461+J461</f>
        <v>0</v>
      </c>
      <c r="G461" s="247">
        <f>ROUND(E461*F461,2)</f>
        <v>0</v>
      </c>
      <c r="H461" s="248"/>
      <c r="I461" s="247">
        <f>ROUND(E461*H461,2)</f>
        <v>0</v>
      </c>
      <c r="J461" s="248"/>
      <c r="K461" s="247">
        <f>ROUND(E461*J461,2)</f>
        <v>0</v>
      </c>
      <c r="L461" s="247">
        <v>21</v>
      </c>
      <c r="M461" s="247">
        <f>G461*(1+L461/100)</f>
        <v>0</v>
      </c>
      <c r="N461" s="247">
        <v>0</v>
      </c>
      <c r="O461" s="247">
        <f>ROUND(E461*N461,2)</f>
        <v>0</v>
      </c>
      <c r="P461" s="247">
        <v>0</v>
      </c>
      <c r="Q461" s="247">
        <f>ROUND(E461*P461,2)</f>
        <v>0</v>
      </c>
      <c r="R461" s="247"/>
      <c r="S461" s="247" t="s">
        <v>322</v>
      </c>
      <c r="T461" s="249" t="s">
        <v>323</v>
      </c>
      <c r="U461" s="233">
        <v>0</v>
      </c>
      <c r="V461" s="233">
        <f>ROUND(E461*U461,2)</f>
        <v>0</v>
      </c>
      <c r="W461" s="233"/>
      <c r="X461" s="233" t="s">
        <v>112</v>
      </c>
      <c r="Y461" s="214"/>
      <c r="Z461" s="214"/>
      <c r="AA461" s="214"/>
      <c r="AB461" s="214"/>
      <c r="AC461" s="214"/>
      <c r="AD461" s="214"/>
      <c r="AE461" s="214"/>
      <c r="AF461" s="214"/>
      <c r="AG461" s="214" t="s">
        <v>113</v>
      </c>
      <c r="AH461" s="214"/>
      <c r="AI461" s="214"/>
      <c r="AJ461" s="214"/>
      <c r="AK461" s="214"/>
      <c r="AL461" s="214"/>
      <c r="AM461" s="214"/>
      <c r="AN461" s="214"/>
      <c r="AO461" s="214"/>
      <c r="AP461" s="214"/>
      <c r="AQ461" s="214"/>
      <c r="AR461" s="214"/>
      <c r="AS461" s="214"/>
      <c r="AT461" s="214"/>
      <c r="AU461" s="214"/>
      <c r="AV461" s="214"/>
      <c r="AW461" s="214"/>
      <c r="AX461" s="214"/>
      <c r="AY461" s="214"/>
      <c r="AZ461" s="214"/>
      <c r="BA461" s="214"/>
      <c r="BB461" s="214"/>
      <c r="BC461" s="214"/>
      <c r="BD461" s="214"/>
      <c r="BE461" s="214"/>
      <c r="BF461" s="214"/>
      <c r="BG461" s="214"/>
      <c r="BH461" s="214"/>
    </row>
    <row r="462" spans="1:60" outlineLevel="1">
      <c r="A462" s="231"/>
      <c r="B462" s="232"/>
      <c r="C462" s="254" t="s">
        <v>435</v>
      </c>
      <c r="D462" s="234"/>
      <c r="E462" s="235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  <c r="V462" s="233"/>
      <c r="W462" s="233"/>
      <c r="X462" s="233"/>
      <c r="Y462" s="214"/>
      <c r="Z462" s="214"/>
      <c r="AA462" s="214"/>
      <c r="AB462" s="214"/>
      <c r="AC462" s="214"/>
      <c r="AD462" s="214"/>
      <c r="AE462" s="214"/>
      <c r="AF462" s="214"/>
      <c r="AG462" s="214" t="s">
        <v>115</v>
      </c>
      <c r="AH462" s="214">
        <v>0</v>
      </c>
      <c r="AI462" s="214"/>
      <c r="AJ462" s="214"/>
      <c r="AK462" s="214"/>
      <c r="AL462" s="214"/>
      <c r="AM462" s="214"/>
      <c r="AN462" s="214"/>
      <c r="AO462" s="214"/>
      <c r="AP462" s="214"/>
      <c r="AQ462" s="214"/>
      <c r="AR462" s="214"/>
      <c r="AS462" s="214"/>
      <c r="AT462" s="214"/>
      <c r="AU462" s="214"/>
      <c r="AV462" s="214"/>
      <c r="AW462" s="214"/>
      <c r="AX462" s="214"/>
      <c r="AY462" s="214"/>
      <c r="AZ462" s="214"/>
      <c r="BA462" s="214"/>
      <c r="BB462" s="214"/>
      <c r="BC462" s="214"/>
      <c r="BD462" s="214"/>
      <c r="BE462" s="214"/>
      <c r="BF462" s="214"/>
      <c r="BG462" s="214"/>
      <c r="BH462" s="214"/>
    </row>
    <row r="463" spans="1:60" outlineLevel="1">
      <c r="A463" s="231"/>
      <c r="B463" s="232"/>
      <c r="C463" s="254" t="s">
        <v>43</v>
      </c>
      <c r="D463" s="234"/>
      <c r="E463" s="235">
        <v>1</v>
      </c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  <c r="V463" s="233"/>
      <c r="W463" s="233"/>
      <c r="X463" s="233"/>
      <c r="Y463" s="214"/>
      <c r="Z463" s="214"/>
      <c r="AA463" s="214"/>
      <c r="AB463" s="214"/>
      <c r="AC463" s="214"/>
      <c r="AD463" s="214"/>
      <c r="AE463" s="214"/>
      <c r="AF463" s="214"/>
      <c r="AG463" s="214" t="s">
        <v>115</v>
      </c>
      <c r="AH463" s="214">
        <v>0</v>
      </c>
      <c r="AI463" s="214"/>
      <c r="AJ463" s="214"/>
      <c r="AK463" s="214"/>
      <c r="AL463" s="214"/>
      <c r="AM463" s="214"/>
      <c r="AN463" s="214"/>
      <c r="AO463" s="214"/>
      <c r="AP463" s="214"/>
      <c r="AQ463" s="214"/>
      <c r="AR463" s="214"/>
      <c r="AS463" s="214"/>
      <c r="AT463" s="214"/>
      <c r="AU463" s="214"/>
      <c r="AV463" s="214"/>
      <c r="AW463" s="214"/>
      <c r="AX463" s="214"/>
      <c r="AY463" s="214"/>
      <c r="AZ463" s="214"/>
      <c r="BA463" s="214"/>
      <c r="BB463" s="214"/>
      <c r="BC463" s="214"/>
      <c r="BD463" s="214"/>
      <c r="BE463" s="214"/>
      <c r="BF463" s="214"/>
      <c r="BG463" s="214"/>
      <c r="BH463" s="214"/>
    </row>
    <row r="464" spans="1:60">
      <c r="A464" s="237" t="s">
        <v>106</v>
      </c>
      <c r="B464" s="238" t="s">
        <v>77</v>
      </c>
      <c r="C464" s="252" t="s">
        <v>78</v>
      </c>
      <c r="D464" s="239"/>
      <c r="E464" s="240"/>
      <c r="F464" s="241"/>
      <c r="G464" s="241">
        <f>SUMIF(AG465:AG474,"&lt;&gt;NOR",G465:G474)</f>
        <v>0</v>
      </c>
      <c r="H464" s="241"/>
      <c r="I464" s="241">
        <f>SUM(I465:I474)</f>
        <v>0</v>
      </c>
      <c r="J464" s="241"/>
      <c r="K464" s="241">
        <f>SUM(K465:K474)</f>
        <v>0</v>
      </c>
      <c r="L464" s="241"/>
      <c r="M464" s="241">
        <f>SUM(M465:M474)</f>
        <v>0</v>
      </c>
      <c r="N464" s="241"/>
      <c r="O464" s="241">
        <f>SUM(O465:O474)</f>
        <v>0.02</v>
      </c>
      <c r="P464" s="241"/>
      <c r="Q464" s="241">
        <f>SUM(Q465:Q474)</f>
        <v>0</v>
      </c>
      <c r="R464" s="241"/>
      <c r="S464" s="241"/>
      <c r="T464" s="242"/>
      <c r="U464" s="236"/>
      <c r="V464" s="236">
        <f>SUM(V465:V474)</f>
        <v>4.8899999999999997</v>
      </c>
      <c r="W464" s="236"/>
      <c r="X464" s="236"/>
      <c r="AG464" t="s">
        <v>107</v>
      </c>
    </row>
    <row r="465" spans="1:60" outlineLevel="1">
      <c r="A465" s="243">
        <v>73</v>
      </c>
      <c r="B465" s="244" t="s">
        <v>436</v>
      </c>
      <c r="C465" s="253" t="s">
        <v>437</v>
      </c>
      <c r="D465" s="245" t="s">
        <v>207</v>
      </c>
      <c r="E465" s="246">
        <v>21.72</v>
      </c>
      <c r="F465" s="247">
        <f>H465+J465</f>
        <v>0</v>
      </c>
      <c r="G465" s="247">
        <f>ROUND(E465*F465,2)</f>
        <v>0</v>
      </c>
      <c r="H465" s="248"/>
      <c r="I465" s="247">
        <f>ROUND(E465*H465,2)</f>
        <v>0</v>
      </c>
      <c r="J465" s="248"/>
      <c r="K465" s="247">
        <f>ROUND(E465*J465,2)</f>
        <v>0</v>
      </c>
      <c r="L465" s="247">
        <v>21</v>
      </c>
      <c r="M465" s="247">
        <f>G465*(1+L465/100)</f>
        <v>0</v>
      </c>
      <c r="N465" s="247">
        <v>0</v>
      </c>
      <c r="O465" s="247">
        <f>ROUND(E465*N465,2)</f>
        <v>0</v>
      </c>
      <c r="P465" s="247">
        <v>0</v>
      </c>
      <c r="Q465" s="247">
        <f>ROUND(E465*P465,2)</f>
        <v>0</v>
      </c>
      <c r="R465" s="247"/>
      <c r="S465" s="247" t="s">
        <v>111</v>
      </c>
      <c r="T465" s="249" t="s">
        <v>111</v>
      </c>
      <c r="U465" s="233">
        <v>0.22500000000000001</v>
      </c>
      <c r="V465" s="233">
        <f>ROUND(E465*U465,2)</f>
        <v>4.8899999999999997</v>
      </c>
      <c r="W465" s="233"/>
      <c r="X465" s="233" t="s">
        <v>112</v>
      </c>
      <c r="Y465" s="214"/>
      <c r="Z465" s="214"/>
      <c r="AA465" s="214"/>
      <c r="AB465" s="214"/>
      <c r="AC465" s="214"/>
      <c r="AD465" s="214"/>
      <c r="AE465" s="214"/>
      <c r="AF465" s="214"/>
      <c r="AG465" s="214" t="s">
        <v>113</v>
      </c>
      <c r="AH465" s="214"/>
      <c r="AI465" s="214"/>
      <c r="AJ465" s="214"/>
      <c r="AK465" s="214"/>
      <c r="AL465" s="214"/>
      <c r="AM465" s="214"/>
      <c r="AN465" s="214"/>
      <c r="AO465" s="214"/>
      <c r="AP465" s="214"/>
      <c r="AQ465" s="214"/>
      <c r="AR465" s="214"/>
      <c r="AS465" s="214"/>
      <c r="AT465" s="214"/>
      <c r="AU465" s="214"/>
      <c r="AV465" s="214"/>
      <c r="AW465" s="214"/>
      <c r="AX465" s="214"/>
      <c r="AY465" s="214"/>
      <c r="AZ465" s="214"/>
      <c r="BA465" s="214"/>
      <c r="BB465" s="214"/>
      <c r="BC465" s="214"/>
      <c r="BD465" s="214"/>
      <c r="BE465" s="214"/>
      <c r="BF465" s="214"/>
      <c r="BG465" s="214"/>
      <c r="BH465" s="214"/>
    </row>
    <row r="466" spans="1:60" outlineLevel="1">
      <c r="A466" s="231"/>
      <c r="B466" s="232"/>
      <c r="C466" s="254" t="s">
        <v>438</v>
      </c>
      <c r="D466" s="234"/>
      <c r="E466" s="235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  <c r="V466" s="233"/>
      <c r="W466" s="233"/>
      <c r="X466" s="233"/>
      <c r="Y466" s="214"/>
      <c r="Z466" s="214"/>
      <c r="AA466" s="214"/>
      <c r="AB466" s="214"/>
      <c r="AC466" s="214"/>
      <c r="AD466" s="214"/>
      <c r="AE466" s="214"/>
      <c r="AF466" s="214"/>
      <c r="AG466" s="214" t="s">
        <v>115</v>
      </c>
      <c r="AH466" s="214">
        <v>0</v>
      </c>
      <c r="AI466" s="214"/>
      <c r="AJ466" s="214"/>
      <c r="AK466" s="214"/>
      <c r="AL466" s="214"/>
      <c r="AM466" s="214"/>
      <c r="AN466" s="214"/>
      <c r="AO466" s="214"/>
      <c r="AP466" s="214"/>
      <c r="AQ466" s="214"/>
      <c r="AR466" s="214"/>
      <c r="AS466" s="214"/>
      <c r="AT466" s="214"/>
      <c r="AU466" s="214"/>
      <c r="AV466" s="214"/>
      <c r="AW466" s="214"/>
      <c r="AX466" s="214"/>
      <c r="AY466" s="214"/>
      <c r="AZ466" s="214"/>
      <c r="BA466" s="214"/>
      <c r="BB466" s="214"/>
      <c r="BC466" s="214"/>
      <c r="BD466" s="214"/>
      <c r="BE466" s="214"/>
      <c r="BF466" s="214"/>
      <c r="BG466" s="214"/>
      <c r="BH466" s="214"/>
    </row>
    <row r="467" spans="1:60" outlineLevel="1">
      <c r="A467" s="231"/>
      <c r="B467" s="232"/>
      <c r="C467" s="254" t="s">
        <v>439</v>
      </c>
      <c r="D467" s="234"/>
      <c r="E467" s="235">
        <v>8.2200000000000006</v>
      </c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  <c r="V467" s="233"/>
      <c r="W467" s="233"/>
      <c r="X467" s="233"/>
      <c r="Y467" s="214"/>
      <c r="Z467" s="214"/>
      <c r="AA467" s="214"/>
      <c r="AB467" s="214"/>
      <c r="AC467" s="214"/>
      <c r="AD467" s="214"/>
      <c r="AE467" s="214"/>
      <c r="AF467" s="214"/>
      <c r="AG467" s="214" t="s">
        <v>115</v>
      </c>
      <c r="AH467" s="214">
        <v>0</v>
      </c>
      <c r="AI467" s="214"/>
      <c r="AJ467" s="214"/>
      <c r="AK467" s="214"/>
      <c r="AL467" s="214"/>
      <c r="AM467" s="214"/>
      <c r="AN467" s="214"/>
      <c r="AO467" s="214"/>
      <c r="AP467" s="214"/>
      <c r="AQ467" s="214"/>
      <c r="AR467" s="214"/>
      <c r="AS467" s="214"/>
      <c r="AT467" s="214"/>
      <c r="AU467" s="214"/>
      <c r="AV467" s="214"/>
      <c r="AW467" s="214"/>
      <c r="AX467" s="214"/>
      <c r="AY467" s="214"/>
      <c r="AZ467" s="214"/>
      <c r="BA467" s="214"/>
      <c r="BB467" s="214"/>
      <c r="BC467" s="214"/>
      <c r="BD467" s="214"/>
      <c r="BE467" s="214"/>
      <c r="BF467" s="214"/>
      <c r="BG467" s="214"/>
      <c r="BH467" s="214"/>
    </row>
    <row r="468" spans="1:60" outlineLevel="1">
      <c r="A468" s="231"/>
      <c r="B468" s="232"/>
      <c r="C468" s="254" t="s">
        <v>440</v>
      </c>
      <c r="D468" s="234"/>
      <c r="E468" s="235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  <c r="V468" s="233"/>
      <c r="W468" s="233"/>
      <c r="X468" s="233"/>
      <c r="Y468" s="214"/>
      <c r="Z468" s="214"/>
      <c r="AA468" s="214"/>
      <c r="AB468" s="214"/>
      <c r="AC468" s="214"/>
      <c r="AD468" s="214"/>
      <c r="AE468" s="214"/>
      <c r="AF468" s="214"/>
      <c r="AG468" s="214" t="s">
        <v>115</v>
      </c>
      <c r="AH468" s="214">
        <v>0</v>
      </c>
      <c r="AI468" s="214"/>
      <c r="AJ468" s="214"/>
      <c r="AK468" s="214"/>
      <c r="AL468" s="214"/>
      <c r="AM468" s="214"/>
      <c r="AN468" s="214"/>
      <c r="AO468" s="214"/>
      <c r="AP468" s="214"/>
      <c r="AQ468" s="214"/>
      <c r="AR468" s="214"/>
      <c r="AS468" s="214"/>
      <c r="AT468" s="214"/>
      <c r="AU468" s="214"/>
      <c r="AV468" s="214"/>
      <c r="AW468" s="214"/>
      <c r="AX468" s="214"/>
      <c r="AY468" s="214"/>
      <c r="AZ468" s="214"/>
      <c r="BA468" s="214"/>
      <c r="BB468" s="214"/>
      <c r="BC468" s="214"/>
      <c r="BD468" s="214"/>
      <c r="BE468" s="214"/>
      <c r="BF468" s="214"/>
      <c r="BG468" s="214"/>
      <c r="BH468" s="214"/>
    </row>
    <row r="469" spans="1:60" outlineLevel="1">
      <c r="A469" s="231"/>
      <c r="B469" s="232"/>
      <c r="C469" s="254" t="s">
        <v>441</v>
      </c>
      <c r="D469" s="234"/>
      <c r="E469" s="235">
        <v>13.5</v>
      </c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  <c r="V469" s="233"/>
      <c r="W469" s="233"/>
      <c r="X469" s="233"/>
      <c r="Y469" s="214"/>
      <c r="Z469" s="214"/>
      <c r="AA469" s="214"/>
      <c r="AB469" s="214"/>
      <c r="AC469" s="214"/>
      <c r="AD469" s="214"/>
      <c r="AE469" s="214"/>
      <c r="AF469" s="214"/>
      <c r="AG469" s="214" t="s">
        <v>115</v>
      </c>
      <c r="AH469" s="214">
        <v>0</v>
      </c>
      <c r="AI469" s="214"/>
      <c r="AJ469" s="214"/>
      <c r="AK469" s="214"/>
      <c r="AL469" s="214"/>
      <c r="AM469" s="214"/>
      <c r="AN469" s="214"/>
      <c r="AO469" s="214"/>
      <c r="AP469" s="214"/>
      <c r="AQ469" s="214"/>
      <c r="AR469" s="214"/>
      <c r="AS469" s="214"/>
      <c r="AT469" s="214"/>
      <c r="AU469" s="214"/>
      <c r="AV469" s="214"/>
      <c r="AW469" s="214"/>
      <c r="AX469" s="214"/>
      <c r="AY469" s="214"/>
      <c r="AZ469" s="214"/>
      <c r="BA469" s="214"/>
      <c r="BB469" s="214"/>
      <c r="BC469" s="214"/>
      <c r="BD469" s="214"/>
      <c r="BE469" s="214"/>
      <c r="BF469" s="214"/>
      <c r="BG469" s="214"/>
      <c r="BH469" s="214"/>
    </row>
    <row r="470" spans="1:60" outlineLevel="1">
      <c r="A470" s="243">
        <v>74</v>
      </c>
      <c r="B470" s="244" t="s">
        <v>442</v>
      </c>
      <c r="C470" s="253" t="s">
        <v>443</v>
      </c>
      <c r="D470" s="245" t="s">
        <v>207</v>
      </c>
      <c r="E470" s="246">
        <v>23.891999999999999</v>
      </c>
      <c r="F470" s="247">
        <f>H470+J470</f>
        <v>0</v>
      </c>
      <c r="G470" s="247">
        <f>ROUND(E470*F470,2)</f>
        <v>0</v>
      </c>
      <c r="H470" s="248"/>
      <c r="I470" s="247">
        <f>ROUND(E470*H470,2)</f>
        <v>0</v>
      </c>
      <c r="J470" s="248"/>
      <c r="K470" s="247">
        <f>ROUND(E470*J470,2)</f>
        <v>0</v>
      </c>
      <c r="L470" s="247">
        <v>21</v>
      </c>
      <c r="M470" s="247">
        <f>G470*(1+L470/100)</f>
        <v>0</v>
      </c>
      <c r="N470" s="247">
        <v>9.2000000000000003E-4</v>
      </c>
      <c r="O470" s="247">
        <f>ROUND(E470*N470,2)</f>
        <v>0.02</v>
      </c>
      <c r="P470" s="247">
        <v>0</v>
      </c>
      <c r="Q470" s="247">
        <f>ROUND(E470*P470,2)</f>
        <v>0</v>
      </c>
      <c r="R470" s="247" t="s">
        <v>233</v>
      </c>
      <c r="S470" s="247" t="s">
        <v>111</v>
      </c>
      <c r="T470" s="249" t="s">
        <v>111</v>
      </c>
      <c r="U470" s="233">
        <v>0</v>
      </c>
      <c r="V470" s="233">
        <f>ROUND(E470*U470,2)</f>
        <v>0</v>
      </c>
      <c r="W470" s="233"/>
      <c r="X470" s="233" t="s">
        <v>234</v>
      </c>
      <c r="Y470" s="214"/>
      <c r="Z470" s="214"/>
      <c r="AA470" s="214"/>
      <c r="AB470" s="214"/>
      <c r="AC470" s="214"/>
      <c r="AD470" s="214"/>
      <c r="AE470" s="214"/>
      <c r="AF470" s="214"/>
      <c r="AG470" s="214" t="s">
        <v>240</v>
      </c>
      <c r="AH470" s="214"/>
      <c r="AI470" s="214"/>
      <c r="AJ470" s="214"/>
      <c r="AK470" s="214"/>
      <c r="AL470" s="214"/>
      <c r="AM470" s="214"/>
      <c r="AN470" s="214"/>
      <c r="AO470" s="214"/>
      <c r="AP470" s="214"/>
      <c r="AQ470" s="214"/>
      <c r="AR470" s="214"/>
      <c r="AS470" s="214"/>
      <c r="AT470" s="214"/>
      <c r="AU470" s="214"/>
      <c r="AV470" s="214"/>
      <c r="AW470" s="214"/>
      <c r="AX470" s="214"/>
      <c r="AY470" s="214"/>
      <c r="AZ470" s="214"/>
      <c r="BA470" s="214"/>
      <c r="BB470" s="214"/>
      <c r="BC470" s="214"/>
      <c r="BD470" s="214"/>
      <c r="BE470" s="214"/>
      <c r="BF470" s="214"/>
      <c r="BG470" s="214"/>
      <c r="BH470" s="214"/>
    </row>
    <row r="471" spans="1:60" outlineLevel="1">
      <c r="A471" s="231"/>
      <c r="B471" s="232"/>
      <c r="C471" s="254" t="s">
        <v>438</v>
      </c>
      <c r="D471" s="234"/>
      <c r="E471" s="235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  <c r="V471" s="233"/>
      <c r="W471" s="233"/>
      <c r="X471" s="233"/>
      <c r="Y471" s="214"/>
      <c r="Z471" s="214"/>
      <c r="AA471" s="214"/>
      <c r="AB471" s="214"/>
      <c r="AC471" s="214"/>
      <c r="AD471" s="214"/>
      <c r="AE471" s="214"/>
      <c r="AF471" s="214"/>
      <c r="AG471" s="214" t="s">
        <v>115</v>
      </c>
      <c r="AH471" s="214">
        <v>0</v>
      </c>
      <c r="AI471" s="214"/>
      <c r="AJ471" s="214"/>
      <c r="AK471" s="214"/>
      <c r="AL471" s="214"/>
      <c r="AM471" s="214"/>
      <c r="AN471" s="214"/>
      <c r="AO471" s="214"/>
      <c r="AP471" s="214"/>
      <c r="AQ471" s="214"/>
      <c r="AR471" s="214"/>
      <c r="AS471" s="214"/>
      <c r="AT471" s="214"/>
      <c r="AU471" s="214"/>
      <c r="AV471" s="214"/>
      <c r="AW471" s="214"/>
      <c r="AX471" s="214"/>
      <c r="AY471" s="214"/>
      <c r="AZ471" s="214"/>
      <c r="BA471" s="214"/>
      <c r="BB471" s="214"/>
      <c r="BC471" s="214"/>
      <c r="BD471" s="214"/>
      <c r="BE471" s="214"/>
      <c r="BF471" s="214"/>
      <c r="BG471" s="214"/>
      <c r="BH471" s="214"/>
    </row>
    <row r="472" spans="1:60" outlineLevel="1">
      <c r="A472" s="231"/>
      <c r="B472" s="232"/>
      <c r="C472" s="254" t="s">
        <v>444</v>
      </c>
      <c r="D472" s="234"/>
      <c r="E472" s="235">
        <v>9.0419999999999998</v>
      </c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  <c r="V472" s="233"/>
      <c r="W472" s="233"/>
      <c r="X472" s="233"/>
      <c r="Y472" s="214"/>
      <c r="Z472" s="214"/>
      <c r="AA472" s="214"/>
      <c r="AB472" s="214"/>
      <c r="AC472" s="214"/>
      <c r="AD472" s="214"/>
      <c r="AE472" s="214"/>
      <c r="AF472" s="214"/>
      <c r="AG472" s="214" t="s">
        <v>115</v>
      </c>
      <c r="AH472" s="214">
        <v>0</v>
      </c>
      <c r="AI472" s="214"/>
      <c r="AJ472" s="214"/>
      <c r="AK472" s="214"/>
      <c r="AL472" s="214"/>
      <c r="AM472" s="214"/>
      <c r="AN472" s="214"/>
      <c r="AO472" s="214"/>
      <c r="AP472" s="214"/>
      <c r="AQ472" s="214"/>
      <c r="AR472" s="214"/>
      <c r="AS472" s="214"/>
      <c r="AT472" s="214"/>
      <c r="AU472" s="214"/>
      <c r="AV472" s="214"/>
      <c r="AW472" s="214"/>
      <c r="AX472" s="214"/>
      <c r="AY472" s="214"/>
      <c r="AZ472" s="214"/>
      <c r="BA472" s="214"/>
      <c r="BB472" s="214"/>
      <c r="BC472" s="214"/>
      <c r="BD472" s="214"/>
      <c r="BE472" s="214"/>
      <c r="BF472" s="214"/>
      <c r="BG472" s="214"/>
      <c r="BH472" s="214"/>
    </row>
    <row r="473" spans="1:60" outlineLevel="1">
      <c r="A473" s="231"/>
      <c r="B473" s="232"/>
      <c r="C473" s="254" t="s">
        <v>440</v>
      </c>
      <c r="D473" s="234"/>
      <c r="E473" s="235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  <c r="V473" s="233"/>
      <c r="W473" s="233"/>
      <c r="X473" s="233"/>
      <c r="Y473" s="214"/>
      <c r="Z473" s="214"/>
      <c r="AA473" s="214"/>
      <c r="AB473" s="214"/>
      <c r="AC473" s="214"/>
      <c r="AD473" s="214"/>
      <c r="AE473" s="214"/>
      <c r="AF473" s="214"/>
      <c r="AG473" s="214" t="s">
        <v>115</v>
      </c>
      <c r="AH473" s="214">
        <v>0</v>
      </c>
      <c r="AI473" s="214"/>
      <c r="AJ473" s="214"/>
      <c r="AK473" s="214"/>
      <c r="AL473" s="214"/>
      <c r="AM473" s="214"/>
      <c r="AN473" s="214"/>
      <c r="AO473" s="214"/>
      <c r="AP473" s="214"/>
      <c r="AQ473" s="214"/>
      <c r="AR473" s="214"/>
      <c r="AS473" s="214"/>
      <c r="AT473" s="214"/>
      <c r="AU473" s="214"/>
      <c r="AV473" s="214"/>
      <c r="AW473" s="214"/>
      <c r="AX473" s="214"/>
      <c r="AY473" s="214"/>
      <c r="AZ473" s="214"/>
      <c r="BA473" s="214"/>
      <c r="BB473" s="214"/>
      <c r="BC473" s="214"/>
      <c r="BD473" s="214"/>
      <c r="BE473" s="214"/>
      <c r="BF473" s="214"/>
      <c r="BG473" s="214"/>
      <c r="BH473" s="214"/>
    </row>
    <row r="474" spans="1:60" outlineLevel="1">
      <c r="A474" s="231"/>
      <c r="B474" s="232"/>
      <c r="C474" s="254" t="s">
        <v>445</v>
      </c>
      <c r="D474" s="234"/>
      <c r="E474" s="235">
        <v>14.85</v>
      </c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  <c r="V474" s="233"/>
      <c r="W474" s="233"/>
      <c r="X474" s="233"/>
      <c r="Y474" s="214"/>
      <c r="Z474" s="214"/>
      <c r="AA474" s="214"/>
      <c r="AB474" s="214"/>
      <c r="AC474" s="214"/>
      <c r="AD474" s="214"/>
      <c r="AE474" s="214"/>
      <c r="AF474" s="214"/>
      <c r="AG474" s="214" t="s">
        <v>115</v>
      </c>
      <c r="AH474" s="214">
        <v>0</v>
      </c>
      <c r="AI474" s="214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4"/>
      <c r="AU474" s="214"/>
      <c r="AV474" s="214"/>
      <c r="AW474" s="214"/>
      <c r="AX474" s="214"/>
      <c r="AY474" s="214"/>
      <c r="AZ474" s="214"/>
      <c r="BA474" s="214"/>
      <c r="BB474" s="214"/>
      <c r="BC474" s="214"/>
      <c r="BD474" s="214"/>
      <c r="BE474" s="214"/>
      <c r="BF474" s="214"/>
      <c r="BG474" s="214"/>
      <c r="BH474" s="214"/>
    </row>
    <row r="475" spans="1:60">
      <c r="A475" s="237" t="s">
        <v>106</v>
      </c>
      <c r="B475" s="238" t="s">
        <v>79</v>
      </c>
      <c r="C475" s="252" t="s">
        <v>29</v>
      </c>
      <c r="D475" s="239"/>
      <c r="E475" s="240"/>
      <c r="F475" s="241"/>
      <c r="G475" s="241">
        <f>SUMIF(AG476:AG479,"&lt;&gt;NOR",G476:G479)</f>
        <v>0</v>
      </c>
      <c r="H475" s="241"/>
      <c r="I475" s="241">
        <f>SUM(I476:I479)</f>
        <v>0</v>
      </c>
      <c r="J475" s="241"/>
      <c r="K475" s="241">
        <f>SUM(K476:K479)</f>
        <v>0</v>
      </c>
      <c r="L475" s="241"/>
      <c r="M475" s="241">
        <f>SUM(M476:M479)</f>
        <v>0</v>
      </c>
      <c r="N475" s="241"/>
      <c r="O475" s="241">
        <f>SUM(O476:O479)</f>
        <v>0</v>
      </c>
      <c r="P475" s="241"/>
      <c r="Q475" s="241">
        <f>SUM(Q476:Q479)</f>
        <v>0</v>
      </c>
      <c r="R475" s="241"/>
      <c r="S475" s="241"/>
      <c r="T475" s="242"/>
      <c r="U475" s="236"/>
      <c r="V475" s="236">
        <f>SUM(V476:V479)</f>
        <v>0</v>
      </c>
      <c r="W475" s="236"/>
      <c r="X475" s="236"/>
      <c r="AG475" t="s">
        <v>107</v>
      </c>
    </row>
    <row r="476" spans="1:60" outlineLevel="1">
      <c r="A476" s="243">
        <v>75</v>
      </c>
      <c r="B476" s="244" t="s">
        <v>446</v>
      </c>
      <c r="C476" s="253" t="s">
        <v>447</v>
      </c>
      <c r="D476" s="245" t="s">
        <v>0</v>
      </c>
      <c r="E476" s="246">
        <v>1</v>
      </c>
      <c r="F476" s="247">
        <f>H476+J476</f>
        <v>0</v>
      </c>
      <c r="G476" s="247">
        <f>ROUND(E476*F476,2)</f>
        <v>0</v>
      </c>
      <c r="H476" s="248"/>
      <c r="I476" s="247">
        <f>ROUND(E476*H476,2)</f>
        <v>0</v>
      </c>
      <c r="J476" s="248"/>
      <c r="K476" s="247">
        <f>ROUND(E476*J476,2)</f>
        <v>0</v>
      </c>
      <c r="L476" s="247">
        <v>21</v>
      </c>
      <c r="M476" s="247">
        <f>G476*(1+L476/100)</f>
        <v>0</v>
      </c>
      <c r="N476" s="247">
        <v>0</v>
      </c>
      <c r="O476" s="247">
        <f>ROUND(E476*N476,2)</f>
        <v>0</v>
      </c>
      <c r="P476" s="247">
        <v>0</v>
      </c>
      <c r="Q476" s="247">
        <f>ROUND(E476*P476,2)</f>
        <v>0</v>
      </c>
      <c r="R476" s="247"/>
      <c r="S476" s="247" t="s">
        <v>111</v>
      </c>
      <c r="T476" s="249" t="s">
        <v>323</v>
      </c>
      <c r="U476" s="233">
        <v>0</v>
      </c>
      <c r="V476" s="233">
        <f>ROUND(E476*U476,2)</f>
        <v>0</v>
      </c>
      <c r="W476" s="233"/>
      <c r="X476" s="233" t="s">
        <v>448</v>
      </c>
      <c r="Y476" s="214"/>
      <c r="Z476" s="214"/>
      <c r="AA476" s="214"/>
      <c r="AB476" s="214"/>
      <c r="AC476" s="214"/>
      <c r="AD476" s="214"/>
      <c r="AE476" s="214"/>
      <c r="AF476" s="214"/>
      <c r="AG476" s="214" t="s">
        <v>449</v>
      </c>
      <c r="AH476" s="214"/>
      <c r="AI476" s="214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4"/>
      <c r="AU476" s="214"/>
      <c r="AV476" s="214"/>
      <c r="AW476" s="214"/>
      <c r="AX476" s="214"/>
      <c r="AY476" s="214"/>
      <c r="AZ476" s="214"/>
      <c r="BA476" s="214"/>
      <c r="BB476" s="214"/>
      <c r="BC476" s="214"/>
      <c r="BD476" s="214"/>
      <c r="BE476" s="214"/>
      <c r="BF476" s="214"/>
      <c r="BG476" s="214"/>
      <c r="BH476" s="214"/>
    </row>
    <row r="477" spans="1:60" outlineLevel="1">
      <c r="A477" s="231"/>
      <c r="B477" s="232"/>
      <c r="C477" s="254" t="s">
        <v>43</v>
      </c>
      <c r="D477" s="234"/>
      <c r="E477" s="235">
        <v>1</v>
      </c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14"/>
      <c r="Z477" s="214"/>
      <c r="AA477" s="214"/>
      <c r="AB477" s="214"/>
      <c r="AC477" s="214"/>
      <c r="AD477" s="214"/>
      <c r="AE477" s="214"/>
      <c r="AF477" s="214"/>
      <c r="AG477" s="214" t="s">
        <v>115</v>
      </c>
      <c r="AH477" s="214">
        <v>0</v>
      </c>
      <c r="AI477" s="214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4"/>
      <c r="AU477" s="214"/>
      <c r="AV477" s="214"/>
      <c r="AW477" s="214"/>
      <c r="AX477" s="214"/>
      <c r="AY477" s="214"/>
      <c r="AZ477" s="214"/>
      <c r="BA477" s="214"/>
      <c r="BB477" s="214"/>
      <c r="BC477" s="214"/>
      <c r="BD477" s="214"/>
      <c r="BE477" s="214"/>
      <c r="BF477" s="214"/>
      <c r="BG477" s="214"/>
      <c r="BH477" s="214"/>
    </row>
    <row r="478" spans="1:60" outlineLevel="1">
      <c r="A478" s="243">
        <v>76</v>
      </c>
      <c r="B478" s="244" t="s">
        <v>450</v>
      </c>
      <c r="C478" s="253" t="s">
        <v>451</v>
      </c>
      <c r="D478" s="245" t="s">
        <v>0</v>
      </c>
      <c r="E478" s="246">
        <v>1</v>
      </c>
      <c r="F478" s="247">
        <f>H478+J478</f>
        <v>0</v>
      </c>
      <c r="G478" s="247">
        <f>ROUND(E478*F478,2)</f>
        <v>0</v>
      </c>
      <c r="H478" s="248"/>
      <c r="I478" s="247">
        <f>ROUND(E478*H478,2)</f>
        <v>0</v>
      </c>
      <c r="J478" s="248"/>
      <c r="K478" s="247">
        <f>ROUND(E478*J478,2)</f>
        <v>0</v>
      </c>
      <c r="L478" s="247">
        <v>21</v>
      </c>
      <c r="M478" s="247">
        <f>G478*(1+L478/100)</f>
        <v>0</v>
      </c>
      <c r="N478" s="247">
        <v>0</v>
      </c>
      <c r="O478" s="247">
        <f>ROUND(E478*N478,2)</f>
        <v>0</v>
      </c>
      <c r="P478" s="247">
        <v>0</v>
      </c>
      <c r="Q478" s="247">
        <f>ROUND(E478*P478,2)</f>
        <v>0</v>
      </c>
      <c r="R478" s="247"/>
      <c r="S478" s="247" t="s">
        <v>322</v>
      </c>
      <c r="T478" s="249" t="s">
        <v>323</v>
      </c>
      <c r="U478" s="233">
        <v>0</v>
      </c>
      <c r="V478" s="233">
        <f>ROUND(E478*U478,2)</f>
        <v>0</v>
      </c>
      <c r="W478" s="233"/>
      <c r="X478" s="233" t="s">
        <v>448</v>
      </c>
      <c r="Y478" s="214"/>
      <c r="Z478" s="214"/>
      <c r="AA478" s="214"/>
      <c r="AB478" s="214"/>
      <c r="AC478" s="214"/>
      <c r="AD478" s="214"/>
      <c r="AE478" s="214"/>
      <c r="AF478" s="214"/>
      <c r="AG478" s="214" t="s">
        <v>449</v>
      </c>
      <c r="AH478" s="214"/>
      <c r="AI478" s="214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4"/>
      <c r="AU478" s="214"/>
      <c r="AV478" s="214"/>
      <c r="AW478" s="214"/>
      <c r="AX478" s="214"/>
      <c r="AY478" s="214"/>
      <c r="AZ478" s="214"/>
      <c r="BA478" s="214"/>
      <c r="BB478" s="214"/>
      <c r="BC478" s="214"/>
      <c r="BD478" s="214"/>
      <c r="BE478" s="214"/>
      <c r="BF478" s="214"/>
      <c r="BG478" s="214"/>
      <c r="BH478" s="214"/>
    </row>
    <row r="479" spans="1:60" outlineLevel="1">
      <c r="A479" s="231"/>
      <c r="B479" s="232"/>
      <c r="C479" s="254" t="s">
        <v>43</v>
      </c>
      <c r="D479" s="234"/>
      <c r="E479" s="235">
        <v>1</v>
      </c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14"/>
      <c r="Z479" s="214"/>
      <c r="AA479" s="214"/>
      <c r="AB479" s="214"/>
      <c r="AC479" s="214"/>
      <c r="AD479" s="214"/>
      <c r="AE479" s="214"/>
      <c r="AF479" s="214"/>
      <c r="AG479" s="214" t="s">
        <v>115</v>
      </c>
      <c r="AH479" s="214">
        <v>0</v>
      </c>
      <c r="AI479" s="214"/>
      <c r="AJ479" s="214"/>
      <c r="AK479" s="214"/>
      <c r="AL479" s="214"/>
      <c r="AM479" s="214"/>
      <c r="AN479" s="214"/>
      <c r="AO479" s="214"/>
      <c r="AP479" s="214"/>
      <c r="AQ479" s="214"/>
      <c r="AR479" s="214"/>
      <c r="AS479" s="214"/>
      <c r="AT479" s="214"/>
      <c r="AU479" s="214"/>
      <c r="AV479" s="214"/>
      <c r="AW479" s="214"/>
      <c r="AX479" s="214"/>
      <c r="AY479" s="214"/>
      <c r="AZ479" s="214"/>
      <c r="BA479" s="214"/>
      <c r="BB479" s="214"/>
      <c r="BC479" s="214"/>
      <c r="BD479" s="214"/>
      <c r="BE479" s="214"/>
      <c r="BF479" s="214"/>
      <c r="BG479" s="214"/>
      <c r="BH479" s="214"/>
    </row>
    <row r="480" spans="1:60">
      <c r="A480" s="3"/>
      <c r="B480" s="4"/>
      <c r="C480" s="256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AE480">
        <v>15</v>
      </c>
      <c r="AF480">
        <v>21</v>
      </c>
      <c r="AG480" t="s">
        <v>93</v>
      </c>
    </row>
    <row r="481" spans="1:33">
      <c r="A481" s="217"/>
      <c r="B481" s="218" t="s">
        <v>31</v>
      </c>
      <c r="C481" s="257"/>
      <c r="D481" s="219"/>
      <c r="E481" s="220"/>
      <c r="F481" s="220"/>
      <c r="G481" s="251">
        <f>G8+G169+G181+G279+G349+G442+G448+G456+G464+G475</f>
        <v>0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AE481">
        <f>SUMIF(L7:L479,AE480,G7:G479)</f>
        <v>0</v>
      </c>
      <c r="AF481">
        <f>SUMIF(L7:L479,AF480,G7:G479)</f>
        <v>0</v>
      </c>
      <c r="AG481" t="s">
        <v>452</v>
      </c>
    </row>
    <row r="482" spans="1:33">
      <c r="A482" s="3"/>
      <c r="B482" s="4"/>
      <c r="C482" s="256"/>
      <c r="D482" s="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33">
      <c r="A483" s="3"/>
      <c r="B483" s="4"/>
      <c r="C483" s="256"/>
      <c r="D483" s="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33">
      <c r="A484" s="221" t="s">
        <v>453</v>
      </c>
      <c r="B484" s="221"/>
      <c r="C484" s="258"/>
      <c r="D484" s="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33">
      <c r="A485" s="222"/>
      <c r="B485" s="223"/>
      <c r="C485" s="259"/>
      <c r="D485" s="223"/>
      <c r="E485" s="223"/>
      <c r="F485" s="223"/>
      <c r="G485" s="22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AG485" t="s">
        <v>454</v>
      </c>
    </row>
    <row r="486" spans="1:33">
      <c r="A486" s="225"/>
      <c r="B486" s="226"/>
      <c r="C486" s="260"/>
      <c r="D486" s="226"/>
      <c r="E486" s="226"/>
      <c r="F486" s="226"/>
      <c r="G486" s="22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33">
      <c r="A487" s="225"/>
      <c r="B487" s="226"/>
      <c r="C487" s="260"/>
      <c r="D487" s="226"/>
      <c r="E487" s="226"/>
      <c r="F487" s="226"/>
      <c r="G487" s="22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33">
      <c r="A488" s="225"/>
      <c r="B488" s="226"/>
      <c r="C488" s="260"/>
      <c r="D488" s="226"/>
      <c r="E488" s="226"/>
      <c r="F488" s="226"/>
      <c r="G488" s="22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33">
      <c r="A489" s="228"/>
      <c r="B489" s="229"/>
      <c r="C489" s="261"/>
      <c r="D489" s="229"/>
      <c r="E489" s="229"/>
      <c r="F489" s="229"/>
      <c r="G489" s="230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33">
      <c r="A490" s="3"/>
      <c r="B490" s="4"/>
      <c r="C490" s="256"/>
      <c r="D490" s="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33">
      <c r="C491" s="262"/>
      <c r="D491" s="10"/>
      <c r="AG491" t="s">
        <v>455</v>
      </c>
    </row>
    <row r="492" spans="1:33">
      <c r="D492" s="10"/>
    </row>
    <row r="493" spans="1:33">
      <c r="D493" s="10"/>
    </row>
    <row r="494" spans="1:33">
      <c r="D494" s="10"/>
    </row>
    <row r="495" spans="1:33">
      <c r="D495" s="10"/>
    </row>
    <row r="496" spans="1:33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8059" sheet="1"/>
  <mergeCells count="7">
    <mergeCell ref="A1:G1"/>
    <mergeCell ref="C2:G2"/>
    <mergeCell ref="C3:G3"/>
    <mergeCell ref="C4:G4"/>
    <mergeCell ref="A484:C484"/>
    <mergeCell ref="A485:G489"/>
    <mergeCell ref="C59:G59"/>
  </mergeCells>
  <pageMargins left="0.59055118110236204" right="0.196850393700787" top="0.78740157499999996" bottom="0.78740157499999996" header="0.3" footer="0.3"/>
  <pageSetup paperSize="9" orientation="landscape" verticalDpi="3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1 Pol'!Názvy_tisku</vt:lpstr>
      <vt:lpstr>oadresa</vt:lpstr>
      <vt:lpstr>Stavba!Objednatel</vt:lpstr>
      <vt:lpstr>Stavba!Objekt</vt:lpstr>
      <vt:lpstr>'SO 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2019-03-19T12:27:02Z</cp:lastPrinted>
  <dcterms:created xsi:type="dcterms:W3CDTF">2009-04-08T07:15:50Z</dcterms:created>
  <dcterms:modified xsi:type="dcterms:W3CDTF">2019-09-06T17:55:36Z</dcterms:modified>
</cp:coreProperties>
</file>