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Pol'!$A$1:$X$491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8" i="1"/>
  <c r="H57"/>
  <c r="H56"/>
  <c r="H55"/>
  <c r="G17" s="1"/>
  <c r="H54"/>
  <c r="H53"/>
  <c r="H52"/>
  <c r="H51"/>
  <c r="H50"/>
  <c r="H49"/>
  <c r="G16" s="1"/>
  <c r="G58"/>
  <c r="G57"/>
  <c r="G56"/>
  <c r="G55"/>
  <c r="G54"/>
  <c r="G53"/>
  <c r="G52"/>
  <c r="G51"/>
  <c r="G50"/>
  <c r="G49"/>
  <c r="G41"/>
  <c r="F41"/>
  <c r="G40"/>
  <c r="F40"/>
  <c r="G39"/>
  <c r="F39"/>
  <c r="G481" i="12"/>
  <c r="F9"/>
  <c r="G9"/>
  <c r="M9" s="1"/>
  <c r="I9"/>
  <c r="I8" s="1"/>
  <c r="K9"/>
  <c r="K8" s="1"/>
  <c r="O9"/>
  <c r="O8" s="1"/>
  <c r="Q9"/>
  <c r="Q8" s="1"/>
  <c r="V9"/>
  <c r="V8" s="1"/>
  <c r="F12"/>
  <c r="G12"/>
  <c r="M12" s="1"/>
  <c r="I12"/>
  <c r="K12"/>
  <c r="O12"/>
  <c r="Q12"/>
  <c r="V12"/>
  <c r="F14"/>
  <c r="G14"/>
  <c r="M14" s="1"/>
  <c r="I14"/>
  <c r="K14"/>
  <c r="O14"/>
  <c r="Q14"/>
  <c r="V14"/>
  <c r="F18"/>
  <c r="G18"/>
  <c r="M18" s="1"/>
  <c r="I18"/>
  <c r="K18"/>
  <c r="O18"/>
  <c r="Q18"/>
  <c r="V18"/>
  <c r="F21"/>
  <c r="G21"/>
  <c r="M21" s="1"/>
  <c r="I21"/>
  <c r="K21"/>
  <c r="O21"/>
  <c r="Q21"/>
  <c r="V21"/>
  <c r="F25"/>
  <c r="G25"/>
  <c r="M25" s="1"/>
  <c r="I25"/>
  <c r="K25"/>
  <c r="O25"/>
  <c r="Q25"/>
  <c r="V25"/>
  <c r="F28"/>
  <c r="G28"/>
  <c r="M28" s="1"/>
  <c r="I28"/>
  <c r="K28"/>
  <c r="O28"/>
  <c r="Q28"/>
  <c r="V28"/>
  <c r="F43"/>
  <c r="G43"/>
  <c r="M43" s="1"/>
  <c r="I43"/>
  <c r="K43"/>
  <c r="O43"/>
  <c r="Q43"/>
  <c r="V43"/>
  <c r="F58"/>
  <c r="G58"/>
  <c r="M58" s="1"/>
  <c r="I58"/>
  <c r="K58"/>
  <c r="O58"/>
  <c r="Q58"/>
  <c r="V58"/>
  <c r="F65"/>
  <c r="G65"/>
  <c r="M65" s="1"/>
  <c r="I65"/>
  <c r="K65"/>
  <c r="O65"/>
  <c r="Q65"/>
  <c r="V65"/>
  <c r="F69"/>
  <c r="G69"/>
  <c r="M69" s="1"/>
  <c r="I69"/>
  <c r="K69"/>
  <c r="O69"/>
  <c r="Q69"/>
  <c r="V69"/>
  <c r="F80"/>
  <c r="G80"/>
  <c r="M80" s="1"/>
  <c r="I80"/>
  <c r="K80"/>
  <c r="O80"/>
  <c r="Q80"/>
  <c r="V80"/>
  <c r="F91"/>
  <c r="G91"/>
  <c r="M91" s="1"/>
  <c r="I91"/>
  <c r="K91"/>
  <c r="O91"/>
  <c r="Q91"/>
  <c r="V91"/>
  <c r="F100"/>
  <c r="G100"/>
  <c r="M100" s="1"/>
  <c r="I100"/>
  <c r="K100"/>
  <c r="O100"/>
  <c r="Q100"/>
  <c r="V100"/>
  <c r="F106"/>
  <c r="G106"/>
  <c r="M106" s="1"/>
  <c r="I106"/>
  <c r="K106"/>
  <c r="O106"/>
  <c r="Q106"/>
  <c r="V106"/>
  <c r="F111"/>
  <c r="G111"/>
  <c r="M111" s="1"/>
  <c r="I111"/>
  <c r="K111"/>
  <c r="O111"/>
  <c r="Q111"/>
  <c r="V111"/>
  <c r="F114"/>
  <c r="G114"/>
  <c r="M114" s="1"/>
  <c r="I114"/>
  <c r="K114"/>
  <c r="O114"/>
  <c r="Q114"/>
  <c r="V114"/>
  <c r="F132"/>
  <c r="G132"/>
  <c r="M132" s="1"/>
  <c r="I132"/>
  <c r="K132"/>
  <c r="O132"/>
  <c r="Q132"/>
  <c r="V132"/>
  <c r="F137"/>
  <c r="G137"/>
  <c r="M137" s="1"/>
  <c r="I137"/>
  <c r="K137"/>
  <c r="O137"/>
  <c r="Q137"/>
  <c r="V137"/>
  <c r="F141"/>
  <c r="G141"/>
  <c r="M141" s="1"/>
  <c r="I141"/>
  <c r="K141"/>
  <c r="O141"/>
  <c r="Q141"/>
  <c r="V141"/>
  <c r="F151"/>
  <c r="G151"/>
  <c r="M151" s="1"/>
  <c r="I151"/>
  <c r="K151"/>
  <c r="O151"/>
  <c r="Q151"/>
  <c r="V151"/>
  <c r="F163"/>
  <c r="G163"/>
  <c r="M163" s="1"/>
  <c r="I163"/>
  <c r="K163"/>
  <c r="O163"/>
  <c r="Q163"/>
  <c r="V163"/>
  <c r="F170"/>
  <c r="G170" s="1"/>
  <c r="I170"/>
  <c r="I169" s="1"/>
  <c r="K170"/>
  <c r="K169" s="1"/>
  <c r="O170"/>
  <c r="O169" s="1"/>
  <c r="Q170"/>
  <c r="Q169" s="1"/>
  <c r="V170"/>
  <c r="V169" s="1"/>
  <c r="F182"/>
  <c r="G182"/>
  <c r="M182" s="1"/>
  <c r="I182"/>
  <c r="I181" s="1"/>
  <c r="K182"/>
  <c r="K181" s="1"/>
  <c r="O182"/>
  <c r="O181" s="1"/>
  <c r="Q182"/>
  <c r="Q181" s="1"/>
  <c r="V182"/>
  <c r="V181" s="1"/>
  <c r="F188"/>
  <c r="G188"/>
  <c r="M188" s="1"/>
  <c r="I188"/>
  <c r="K188"/>
  <c r="O188"/>
  <c r="Q188"/>
  <c r="V188"/>
  <c r="F194"/>
  <c r="G194"/>
  <c r="M194" s="1"/>
  <c r="I194"/>
  <c r="K194"/>
  <c r="O194"/>
  <c r="Q194"/>
  <c r="V194"/>
  <c r="F200"/>
  <c r="G200"/>
  <c r="M200" s="1"/>
  <c r="I200"/>
  <c r="K200"/>
  <c r="O200"/>
  <c r="Q200"/>
  <c r="V200"/>
  <c r="F211"/>
  <c r="G211"/>
  <c r="M211" s="1"/>
  <c r="I211"/>
  <c r="K211"/>
  <c r="O211"/>
  <c r="Q211"/>
  <c r="V211"/>
  <c r="F217"/>
  <c r="G217"/>
  <c r="M217" s="1"/>
  <c r="I217"/>
  <c r="K217"/>
  <c r="O217"/>
  <c r="Q217"/>
  <c r="V217"/>
  <c r="F228"/>
  <c r="G228"/>
  <c r="M228" s="1"/>
  <c r="I228"/>
  <c r="K228"/>
  <c r="O228"/>
  <c r="Q228"/>
  <c r="V228"/>
  <c r="F232"/>
  <c r="G232"/>
  <c r="M232" s="1"/>
  <c r="I232"/>
  <c r="K232"/>
  <c r="O232"/>
  <c r="Q232"/>
  <c r="V232"/>
  <c r="F239"/>
  <c r="G239"/>
  <c r="M239" s="1"/>
  <c r="I239"/>
  <c r="K239"/>
  <c r="O239"/>
  <c r="Q239"/>
  <c r="V239"/>
  <c r="F245"/>
  <c r="G245"/>
  <c r="M245" s="1"/>
  <c r="I245"/>
  <c r="K245"/>
  <c r="O245"/>
  <c r="Q245"/>
  <c r="V245"/>
  <c r="F250"/>
  <c r="G250"/>
  <c r="M250" s="1"/>
  <c r="I250"/>
  <c r="K250"/>
  <c r="O250"/>
  <c r="Q250"/>
  <c r="V250"/>
  <c r="F256"/>
  <c r="G256"/>
  <c r="I256"/>
  <c r="K256"/>
  <c r="M256"/>
  <c r="O256"/>
  <c r="Q256"/>
  <c r="V256"/>
  <c r="F262"/>
  <c r="G262" s="1"/>
  <c r="M262" s="1"/>
  <c r="I262"/>
  <c r="K262"/>
  <c r="O262"/>
  <c r="Q262"/>
  <c r="V262"/>
  <c r="F267"/>
  <c r="G267" s="1"/>
  <c r="M267" s="1"/>
  <c r="I267"/>
  <c r="K267"/>
  <c r="O267"/>
  <c r="Q267"/>
  <c r="V267"/>
  <c r="F273"/>
  <c r="G273" s="1"/>
  <c r="M273" s="1"/>
  <c r="I273"/>
  <c r="K273"/>
  <c r="O273"/>
  <c r="Q273"/>
  <c r="V273"/>
  <c r="F280"/>
  <c r="G280"/>
  <c r="M280" s="1"/>
  <c r="I280"/>
  <c r="I279" s="1"/>
  <c r="K280"/>
  <c r="K279" s="1"/>
  <c r="O280"/>
  <c r="O279" s="1"/>
  <c r="Q280"/>
  <c r="Q279" s="1"/>
  <c r="V280"/>
  <c r="V279" s="1"/>
  <c r="F291"/>
  <c r="G291"/>
  <c r="M291" s="1"/>
  <c r="I291"/>
  <c r="K291"/>
  <c r="O291"/>
  <c r="Q291"/>
  <c r="V291"/>
  <c r="F296"/>
  <c r="G296"/>
  <c r="M296" s="1"/>
  <c r="I296"/>
  <c r="K296"/>
  <c r="O296"/>
  <c r="Q296"/>
  <c r="V296"/>
  <c r="F301"/>
  <c r="G301"/>
  <c r="M301" s="1"/>
  <c r="I301"/>
  <c r="K301"/>
  <c r="O301"/>
  <c r="Q301"/>
  <c r="V301"/>
  <c r="F306"/>
  <c r="G306"/>
  <c r="M306" s="1"/>
  <c r="I306"/>
  <c r="K306"/>
  <c r="O306"/>
  <c r="Q306"/>
  <c r="V306"/>
  <c r="F312"/>
  <c r="G312"/>
  <c r="M312" s="1"/>
  <c r="I312"/>
  <c r="K312"/>
  <c r="O312"/>
  <c r="Q312"/>
  <c r="V312"/>
  <c r="F317"/>
  <c r="G317"/>
  <c r="M317" s="1"/>
  <c r="I317"/>
  <c r="K317"/>
  <c r="O317"/>
  <c r="Q317"/>
  <c r="V317"/>
  <c r="F323"/>
  <c r="G323"/>
  <c r="M323" s="1"/>
  <c r="I323"/>
  <c r="K323"/>
  <c r="O323"/>
  <c r="Q323"/>
  <c r="V323"/>
  <c r="F328"/>
  <c r="G328"/>
  <c r="M328" s="1"/>
  <c r="I328"/>
  <c r="K328"/>
  <c r="O328"/>
  <c r="Q328"/>
  <c r="V328"/>
  <c r="F333"/>
  <c r="G333"/>
  <c r="M333" s="1"/>
  <c r="I333"/>
  <c r="K333"/>
  <c r="O333"/>
  <c r="Q333"/>
  <c r="V333"/>
  <c r="F338"/>
  <c r="G338"/>
  <c r="M338" s="1"/>
  <c r="I338"/>
  <c r="K338"/>
  <c r="O338"/>
  <c r="Q338"/>
  <c r="V338"/>
  <c r="F350"/>
  <c r="G350" s="1"/>
  <c r="I350"/>
  <c r="I349" s="1"/>
  <c r="K350"/>
  <c r="K349" s="1"/>
  <c r="O350"/>
  <c r="O349" s="1"/>
  <c r="Q350"/>
  <c r="Q349" s="1"/>
  <c r="V350"/>
  <c r="V349" s="1"/>
  <c r="F357"/>
  <c r="G357" s="1"/>
  <c r="M357" s="1"/>
  <c r="I357"/>
  <c r="K357"/>
  <c r="O357"/>
  <c r="Q357"/>
  <c r="V357"/>
  <c r="F364"/>
  <c r="G364" s="1"/>
  <c r="M364" s="1"/>
  <c r="I364"/>
  <c r="K364"/>
  <c r="O364"/>
  <c r="Q364"/>
  <c r="V364"/>
  <c r="F370"/>
  <c r="G370" s="1"/>
  <c r="M370" s="1"/>
  <c r="I370"/>
  <c r="K370"/>
  <c r="O370"/>
  <c r="Q370"/>
  <c r="V370"/>
  <c r="F383"/>
  <c r="G383" s="1"/>
  <c r="M383" s="1"/>
  <c r="I383"/>
  <c r="K383"/>
  <c r="O383"/>
  <c r="Q383"/>
  <c r="V383"/>
  <c r="F387"/>
  <c r="G387" s="1"/>
  <c r="M387" s="1"/>
  <c r="I387"/>
  <c r="K387"/>
  <c r="O387"/>
  <c r="Q387"/>
  <c r="V387"/>
  <c r="F391"/>
  <c r="G391" s="1"/>
  <c r="M391" s="1"/>
  <c r="I391"/>
  <c r="K391"/>
  <c r="O391"/>
  <c r="Q391"/>
  <c r="V391"/>
  <c r="F395"/>
  <c r="G395" s="1"/>
  <c r="M395" s="1"/>
  <c r="I395"/>
  <c r="K395"/>
  <c r="O395"/>
  <c r="Q395"/>
  <c r="V395"/>
  <c r="F398"/>
  <c r="G398" s="1"/>
  <c r="M398" s="1"/>
  <c r="I398"/>
  <c r="K398"/>
  <c r="O398"/>
  <c r="Q398"/>
  <c r="V398"/>
  <c r="F401"/>
  <c r="G401" s="1"/>
  <c r="M401" s="1"/>
  <c r="I401"/>
  <c r="K401"/>
  <c r="O401"/>
  <c r="Q401"/>
  <c r="V401"/>
  <c r="F404"/>
  <c r="G404" s="1"/>
  <c r="M404" s="1"/>
  <c r="I404"/>
  <c r="K404"/>
  <c r="O404"/>
  <c r="Q404"/>
  <c r="V404"/>
  <c r="F409"/>
  <c r="G409" s="1"/>
  <c r="M409" s="1"/>
  <c r="I409"/>
  <c r="K409"/>
  <c r="O409"/>
  <c r="Q409"/>
  <c r="V409"/>
  <c r="F414"/>
  <c r="G414" s="1"/>
  <c r="M414" s="1"/>
  <c r="I414"/>
  <c r="K414"/>
  <c r="O414"/>
  <c r="Q414"/>
  <c r="V414"/>
  <c r="F417"/>
  <c r="G417" s="1"/>
  <c r="M417" s="1"/>
  <c r="I417"/>
  <c r="K417"/>
  <c r="O417"/>
  <c r="Q417"/>
  <c r="V417"/>
  <c r="F424"/>
  <c r="G424" s="1"/>
  <c r="M424" s="1"/>
  <c r="I424"/>
  <c r="K424"/>
  <c r="O424"/>
  <c r="Q424"/>
  <c r="V424"/>
  <c r="F433"/>
  <c r="G433" s="1"/>
  <c r="M433" s="1"/>
  <c r="I433"/>
  <c r="K433"/>
  <c r="O433"/>
  <c r="Q433"/>
  <c r="V433"/>
  <c r="F443"/>
  <c r="G443"/>
  <c r="M443" s="1"/>
  <c r="M442" s="1"/>
  <c r="I443"/>
  <c r="I442" s="1"/>
  <c r="K443"/>
  <c r="K442" s="1"/>
  <c r="O443"/>
  <c r="O442" s="1"/>
  <c r="Q443"/>
  <c r="Q442" s="1"/>
  <c r="V443"/>
  <c r="V442" s="1"/>
  <c r="F446"/>
  <c r="G446"/>
  <c r="M446" s="1"/>
  <c r="I446"/>
  <c r="K446"/>
  <c r="O446"/>
  <c r="Q446"/>
  <c r="V446"/>
  <c r="F449"/>
  <c r="G449" s="1"/>
  <c r="I449"/>
  <c r="I448" s="1"/>
  <c r="K449"/>
  <c r="K448" s="1"/>
  <c r="O449"/>
  <c r="O448" s="1"/>
  <c r="Q449"/>
  <c r="Q448" s="1"/>
  <c r="V449"/>
  <c r="V448" s="1"/>
  <c r="F452"/>
  <c r="G452" s="1"/>
  <c r="M452" s="1"/>
  <c r="I452"/>
  <c r="K452"/>
  <c r="O452"/>
  <c r="Q452"/>
  <c r="V452"/>
  <c r="F457"/>
  <c r="G457"/>
  <c r="M457" s="1"/>
  <c r="I457"/>
  <c r="I456" s="1"/>
  <c r="K457"/>
  <c r="K456" s="1"/>
  <c r="O457"/>
  <c r="O456" s="1"/>
  <c r="Q457"/>
  <c r="Q456" s="1"/>
  <c r="V457"/>
  <c r="V456" s="1"/>
  <c r="F459"/>
  <c r="G459"/>
  <c r="M459" s="1"/>
  <c r="I459"/>
  <c r="K459"/>
  <c r="O459"/>
  <c r="Q459"/>
  <c r="V459"/>
  <c r="F461"/>
  <c r="G461"/>
  <c r="M461" s="1"/>
  <c r="I461"/>
  <c r="K461"/>
  <c r="O461"/>
  <c r="Q461"/>
  <c r="V461"/>
  <c r="F465"/>
  <c r="G465" s="1"/>
  <c r="I465"/>
  <c r="I464" s="1"/>
  <c r="K465"/>
  <c r="K464" s="1"/>
  <c r="O465"/>
  <c r="O464" s="1"/>
  <c r="Q465"/>
  <c r="Q464" s="1"/>
  <c r="V465"/>
  <c r="V464" s="1"/>
  <c r="F470"/>
  <c r="G470" s="1"/>
  <c r="M470" s="1"/>
  <c r="I470"/>
  <c r="K470"/>
  <c r="O470"/>
  <c r="Q470"/>
  <c r="V470"/>
  <c r="G475"/>
  <c r="F476"/>
  <c r="G476"/>
  <c r="M476" s="1"/>
  <c r="M475" s="1"/>
  <c r="I476"/>
  <c r="I475" s="1"/>
  <c r="K476"/>
  <c r="K475" s="1"/>
  <c r="O476"/>
  <c r="O475" s="1"/>
  <c r="Q476"/>
  <c r="Q475" s="1"/>
  <c r="V476"/>
  <c r="V475" s="1"/>
  <c r="F478"/>
  <c r="G478"/>
  <c r="M478" s="1"/>
  <c r="I478"/>
  <c r="K478"/>
  <c r="O478"/>
  <c r="Q478"/>
  <c r="V478"/>
  <c r="AE481"/>
  <c r="I20" i="1"/>
  <c r="G20"/>
  <c r="E20"/>
  <c r="G19"/>
  <c r="E19"/>
  <c r="G18"/>
  <c r="E18"/>
  <c r="E17"/>
  <c r="E16"/>
  <c r="G59"/>
  <c r="I57"/>
  <c r="I18" s="1"/>
  <c r="I56"/>
  <c r="I54"/>
  <c r="I53"/>
  <c r="I52"/>
  <c r="I51"/>
  <c r="I50"/>
  <c r="I49"/>
  <c r="F42"/>
  <c r="G42"/>
  <c r="G25" s="1"/>
  <c r="A25" s="1"/>
  <c r="H41"/>
  <c r="I41" s="1"/>
  <c r="H40"/>
  <c r="I40" s="1"/>
  <c r="H39"/>
  <c r="H42" s="1"/>
  <c r="I58" l="1"/>
  <c r="I19" s="1"/>
  <c r="I55"/>
  <c r="I17" s="1"/>
  <c r="H59"/>
  <c r="I16"/>
  <c r="I21" s="1"/>
  <c r="A26"/>
  <c r="G26"/>
  <c r="G28"/>
  <c r="G23"/>
  <c r="G448" i="12"/>
  <c r="M449"/>
  <c r="M448" s="1"/>
  <c r="G349"/>
  <c r="M350"/>
  <c r="M349" s="1"/>
  <c r="G169"/>
  <c r="AF481"/>
  <c r="M170"/>
  <c r="M169" s="1"/>
  <c r="M279"/>
  <c r="M465"/>
  <c r="M464" s="1"/>
  <c r="G464"/>
  <c r="M456"/>
  <c r="M181"/>
  <c r="M8"/>
  <c r="G456"/>
  <c r="G442"/>
  <c r="G279"/>
  <c r="G181"/>
  <c r="G8"/>
  <c r="I39" i="1"/>
  <c r="I42" s="1"/>
  <c r="J41" s="1"/>
  <c r="G21"/>
  <c r="E21"/>
  <c r="J28"/>
  <c r="J26"/>
  <c r="G38"/>
  <c r="F38"/>
  <c r="J23"/>
  <c r="J24"/>
  <c r="J25"/>
  <c r="J27"/>
  <c r="E24"/>
  <c r="E26"/>
  <c r="I59" l="1"/>
  <c r="A23"/>
  <c r="J39"/>
  <c r="J42" s="1"/>
  <c r="J40"/>
  <c r="J57" l="1"/>
  <c r="J56"/>
  <c r="J54"/>
  <c r="J52"/>
  <c r="J50"/>
  <c r="J58"/>
  <c r="J55"/>
  <c r="J53"/>
  <c r="J51"/>
  <c r="J49"/>
  <c r="A24"/>
  <c r="G24"/>
  <c r="A27" s="1"/>
  <c r="J59" l="1"/>
  <c r="G29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<sst xmlns="http://schemas.openxmlformats.org/spreadsheetml/2006/main" count="1531" uniqueCount="456">
  <si>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</si>
  <si>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</si>
  <si>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</si>
  <si>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</si>
  <si>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</si>
  <si>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</si>
  <si>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</si>
  <si>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</si>
  <si>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</si>
  <si>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</si>
  <si>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</si>
  <si>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</si>
  <si>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</si>
  <si>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</si>
  <si>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</si>
  <si>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</si>
  <si>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</si>
  <si>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</si>
  <si>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</si>
  <si>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</si>
  <si>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</si>
  <si>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</si>
  <si>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</si>
  <si>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</si>
  <si>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</si>
  <si>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</si>
  <si>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</si>
  <si>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</si>
  <si>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</si>
  <si>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</si>
  <si>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</si>
  <si>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</si>
  <si>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</si>
  <si>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</si>
  <si>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</si>
  <si>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</si>
  <si>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</si>
  <si>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</si>
  <si>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</si>
  <si>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</si>
  <si>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</si>
  <si>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</si>
  <si>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</si>
  <si>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</si>
  <si>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Nové parkovací plochy-Varnsdorf</t>
  </si>
  <si>
    <t>SO 01</t>
  </si>
  <si>
    <t>Objekt:</t>
  </si>
  <si>
    <t>Rozpočet:</t>
  </si>
  <si>
    <t>Ing. Jiří Marek</t>
  </si>
  <si>
    <t>040</t>
  </si>
  <si>
    <t>Město Varnsdorf</t>
  </si>
  <si>
    <t>Nám. E. Beneše 470</t>
  </si>
  <si>
    <t>Varnsdorf</t>
  </si>
  <si>
    <t>40747</t>
  </si>
  <si>
    <t>00261718</t>
  </si>
  <si>
    <t>CZ00261718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</si>
  <si>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</si>
  <si>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</si>
  <si>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</si>
  <si>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</si>
  <si>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</si>
  <si>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</si>
  <si>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</si>
  <si>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</si>
  <si>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</si>
  <si>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</si>
  <si>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</si>
  <si>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</si>
  <si>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</si>
  <si>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</si>
  <si>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</si>
  <si>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</si>
  <si>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</si>
  <si>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767</t>
  </si>
  <si>
    <t>Konstrukce zámečnické</t>
  </si>
  <si>
    <t>799</t>
  </si>
  <si>
    <t>Ostatní</t>
  </si>
  <si>
    <t>M23</t>
  </si>
  <si>
    <t>Montáže potrubí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</si>
  <si>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</si>
  <si>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</si>
  <si>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</si>
  <si>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</si>
  <si>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</si>
  <si>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</si>
  <si>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</si>
  <si>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</si>
  <si>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</si>
  <si>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</si>
  <si>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</si>
  <si>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</si>
  <si>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</si>
  <si>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</si>
  <si>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</si>
  <si>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</si>
  <si>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</si>
  <si>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</si>
  <si>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</si>
  <si>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</si>
  <si>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</si>
  <si>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</si>
  <si>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</si>
  <si>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</si>
  <si>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</si>
  <si>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</si>
  <si>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</si>
  <si>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</si>
  <si>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</si>
  <si>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112101122R00</t>
  </si>
  <si>
    <t>Kácení stromů jehličnatých o průměru kmene 30-50cm</t>
  </si>
  <si>
    <t>kus</t>
  </si>
  <si>
    <t>RTS 19/ II</t>
  </si>
  <si>
    <t>Práce</t>
  </si>
  <si>
    <t>POL1_</t>
  </si>
  <si>
    <t xml:space="preserve">1 ks smrku : </t>
  </si>
  <si>
    <t>VV</t>
  </si>
  <si>
    <t>112201102R00</t>
  </si>
  <si>
    <t>Odstranění pařezů pod úrovní, o průměru 30 - 50 cm</t>
  </si>
  <si>
    <t>113107615R00</t>
  </si>
  <si>
    <t>Odstranění podkladu nad 50 m2,kam.drcené tl.15 cm</t>
  </si>
  <si>
    <t>m2</t>
  </si>
  <si>
    <t>POL1_1</t>
  </si>
  <si>
    <t xml:space="preserve">předpokladpod odstraňovanou asf. vozovkou : </t>
  </si>
  <si>
    <t xml:space="preserve">výměra-viz TZ demolice : </t>
  </si>
  <si>
    <t>147</t>
  </si>
  <si>
    <t>113108410R00</t>
  </si>
  <si>
    <t>Odstranění asfaltové vrstvy pl.nad 50 m2, tl.10 cm</t>
  </si>
  <si>
    <t>120901121RT1</t>
  </si>
  <si>
    <t>Bourání konstrukcí z prostého betonu v odkopávkách pneumatickým kladivem</t>
  </si>
  <si>
    <t>m3</t>
  </si>
  <si>
    <t xml:space="preserve">předpokládaný betonové lože obrubníků ,cca 20 x 20cm, v celé délce : </t>
  </si>
  <si>
    <t xml:space="preserve">výměra demontovaných obrubníků-viz TZ demolice : </t>
  </si>
  <si>
    <t>(46,5+65,6)*0,2*0,2</t>
  </si>
  <si>
    <t>122201109R00</t>
  </si>
  <si>
    <t>Příplatek za lepivost - odkopávky v hor. 3</t>
  </si>
  <si>
    <t xml:space="preserve">viz výměra odkopávky : </t>
  </si>
  <si>
    <t>373,8775/3</t>
  </si>
  <si>
    <t>162701105R00</t>
  </si>
  <si>
    <t>Vodorovné přemístění výkopku z hor.1-4 do 10000 m</t>
  </si>
  <si>
    <t xml:space="preserve">odvoz zeminy na skládku-v místní lokalitě : </t>
  </si>
  <si>
    <t xml:space="preserve">uvažováno s odvozem na řízenou skládku , cca 20 km (např. Arnultovice) : </t>
  </si>
  <si>
    <t xml:space="preserve">odkopávka : </t>
  </si>
  <si>
    <t>373,8775</t>
  </si>
  <si>
    <t xml:space="preserve">podkladní vrstvy vozovky : </t>
  </si>
  <si>
    <t>147*0,15</t>
  </si>
  <si>
    <t xml:space="preserve">asfalt : </t>
  </si>
  <si>
    <t>147*0,1</t>
  </si>
  <si>
    <t xml:space="preserve">obrubník : </t>
  </si>
  <si>
    <t>112*0,15*0,25</t>
  </si>
  <si>
    <t xml:space="preserve">beton od obrub : </t>
  </si>
  <si>
    <t>4,484</t>
  </si>
  <si>
    <t xml:space="preserve">pískoviště : </t>
  </si>
  <si>
    <t>3,9*6,3*0,3</t>
  </si>
  <si>
    <t>162701109R00</t>
  </si>
  <si>
    <t>Příplatek k vod. přemístění hor.1-4 za další 1 km</t>
  </si>
  <si>
    <t xml:space="preserve">uvažováno s odvozem na řízenou skládku , cca 20 km (např. Arnultovice)= 10 x množství : </t>
  </si>
  <si>
    <t>373,8775*10</t>
  </si>
  <si>
    <t>147*0,15*10</t>
  </si>
  <si>
    <t>147*0,1*10</t>
  </si>
  <si>
    <t>112*0,15*0,25*10</t>
  </si>
  <si>
    <t>4,484*10</t>
  </si>
  <si>
    <t>3,9*6,3*0,3*10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</si>
  <si>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</si>
  <si>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</si>
  <si>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</si>
  <si>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</si>
  <si>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 xml:space="preserve">zásyp vsakovacích jam na drenážní kanalizaci : </t>
  </si>
  <si>
    <t xml:space="preserve">parkovací plocha A : </t>
  </si>
  <si>
    <t>4*1</t>
  </si>
  <si>
    <t xml:space="preserve">parkovací plocha B : </t>
  </si>
  <si>
    <t>2*3*1</t>
  </si>
  <si>
    <t>180401211R00</t>
  </si>
  <si>
    <t>Založení trávníku lučního výsevem v rovině</t>
  </si>
  <si>
    <t xml:space="preserve">po úprava terénu v místech výsadby a po rozprostření ornice : </t>
  </si>
  <si>
    <t xml:space="preserve">u výjezdové komunikace,cca : </t>
  </si>
  <si>
    <t>2*6*6</t>
  </si>
  <si>
    <t>181201102R00</t>
  </si>
  <si>
    <t>Úprava pláně v násypech v hor. 1-4, se zhutněním</t>
  </si>
  <si>
    <t xml:space="preserve">úprava terénu pro osazení živého plotu a v místech výsadby : </t>
  </si>
  <si>
    <t xml:space="preserve">kolem parkoviště A : </t>
  </si>
  <si>
    <t>47*0,5</t>
  </si>
  <si>
    <t>2*6,5*0,5</t>
  </si>
  <si>
    <t xml:space="preserve">kolem parkoviště B : </t>
  </si>
  <si>
    <t>18,6*0,5</t>
  </si>
  <si>
    <t>2*30,6*0,5</t>
  </si>
  <si>
    <t>2*6,15*0,5</t>
  </si>
  <si>
    <t>181301102R00</t>
  </si>
  <si>
    <t>Rozprostření ornice, rovina, tl. 10-15 cm,do 500m2</t>
  </si>
  <si>
    <t xml:space="preserve">rozprostření ornice (nutno dodat) po úpravě terénu pro osazení živého plotu a v místech výsadby : </t>
  </si>
  <si>
    <t>184102110R00</t>
  </si>
  <si>
    <t>Výsadba dřevin s balem D do 10 cm, v rovině</t>
  </si>
  <si>
    <t xml:space="preserve">živý plot, cca 2 ks/m : </t>
  </si>
  <si>
    <t>47*2</t>
  </si>
  <si>
    <t>2*6,5*2</t>
  </si>
  <si>
    <t>18,6*2</t>
  </si>
  <si>
    <t>2*30,6*2</t>
  </si>
  <si>
    <t>2*6,15*2</t>
  </si>
  <si>
    <t>199000002R00</t>
  </si>
  <si>
    <t>Poplatek za skládku horniny 1- 4</t>
  </si>
  <si>
    <t xml:space="preserve">dodavatel použije cenu vybrané skládky : </t>
  </si>
  <si>
    <t>979990103R00</t>
  </si>
  <si>
    <t>Poplatek za skládku suti - beton do 30x30 cm</t>
  </si>
  <si>
    <t>t</t>
  </si>
  <si>
    <t>112*0,15*0,25*2</t>
  </si>
  <si>
    <t>4,484*2</t>
  </si>
  <si>
    <t>113202111R00</t>
  </si>
  <si>
    <t>Vytrhání obrub obrubníků silničních</t>
  </si>
  <si>
    <t>m</t>
  </si>
  <si>
    <t>46,5+65,6</t>
  </si>
  <si>
    <t>122201101R00</t>
  </si>
  <si>
    <t>Odkopávky nezapažené v hor. 3 do 100 m3</t>
  </si>
  <si>
    <t xml:space="preserve">odstranění pískoviště, hloubky cca 30 cm : </t>
  </si>
  <si>
    <t xml:space="preserve">odkopávky pod parkovišti a vozovkou, uvažovány v hl  cca 35 cm k základové spáře : </t>
  </si>
  <si>
    <t xml:space="preserve">množství bude upřesněno při odkopávkách : </t>
  </si>
  <si>
    <t/>
  </si>
  <si>
    <t xml:space="preserve">viz skladba TS1 : </t>
  </si>
  <si>
    <t>302*0,35</t>
  </si>
  <si>
    <t>493*0,35</t>
  </si>
  <si>
    <t xml:space="preserve">skladba TS 2- spojovací komunikace : </t>
  </si>
  <si>
    <t>46,2*3,4*0,35</t>
  </si>
  <si>
    <t xml:space="preserve">skladba TS 3-navrácení stáv. kom. : </t>
  </si>
  <si>
    <t>6,3*7,7*0,35</t>
  </si>
  <si>
    <t>2*4*4,5/2*0,35</t>
  </si>
  <si>
    <t xml:space="preserve">vsakovací jámy : </t>
  </si>
  <si>
    <t>10*1*1*1</t>
  </si>
  <si>
    <t>979990113R00</t>
  </si>
  <si>
    <t>Poplatek za skládku suti - obalované kam. - asfalt</t>
  </si>
  <si>
    <t>POL1_3</t>
  </si>
  <si>
    <t>147*0,15*1,7</t>
  </si>
  <si>
    <t>147*0,1*2</t>
  </si>
  <si>
    <t>00572450R</t>
  </si>
  <si>
    <t>Směs travní sadová I.- mírná zátěž PROFI</t>
  </si>
  <si>
    <t>kg</t>
  </si>
  <si>
    <t>SPCM</t>
  </si>
  <si>
    <t>Specifikace</t>
  </si>
  <si>
    <t>POL3_1</t>
  </si>
  <si>
    <t xml:space="preserve">spotřeba cca 0,05 kg/m2 : </t>
  </si>
  <si>
    <t>2*6*6*0,05</t>
  </si>
  <si>
    <t>02660514R</t>
  </si>
  <si>
    <t>Jalovec - Juniperus sabina Glauca  v. 40-60 cm</t>
  </si>
  <si>
    <t>POL3_</t>
  </si>
  <si>
    <t xml:space="preserve">typ dřeviny bude upřesněn : </t>
  </si>
  <si>
    <t>10364200R</t>
  </si>
  <si>
    <t>Ornice pro pozemkové úpravy</t>
  </si>
  <si>
    <t xml:space="preserve">tl. cca 10 cm : </t>
  </si>
  <si>
    <t>47*0,5*0,1</t>
  </si>
  <si>
    <t>2*6,5*0,5*0,1</t>
  </si>
  <si>
    <t>18,6*0,5*0,1</t>
  </si>
  <si>
    <t>2*30,6*0,5*0,1</t>
  </si>
  <si>
    <t>2*6,15*0,5*0,1</t>
  </si>
  <si>
    <t>2*6*6*0,1</t>
  </si>
  <si>
    <t>583320003R</t>
  </si>
  <si>
    <t>Kamenivo těžené frakce 63/125</t>
  </si>
  <si>
    <t>4*1*1,7</t>
  </si>
  <si>
    <t>2*3*1*1,7</t>
  </si>
  <si>
    <t>215901101RT5</t>
  </si>
  <si>
    <t>Zhutnění podloží z hornin nesoudržných  vibrační deskou,pěchem</t>
  </si>
  <si>
    <t>302</t>
  </si>
  <si>
    <t>493</t>
  </si>
  <si>
    <t>46,2*3,4</t>
  </si>
  <si>
    <t>6,3*7,7</t>
  </si>
  <si>
    <t>2*4*4,5/2</t>
  </si>
  <si>
    <t>564831111RT2</t>
  </si>
  <si>
    <t>Podklad ze štěrkodrti po zhutnění tloušťky 10 cm štěrkodrť frakce 8-16 mm</t>
  </si>
  <si>
    <t>564861111RT2</t>
  </si>
  <si>
    <t>Podklad ze štěrkodrti po zhutnění tloušťky 20 cm štěrkodrť frakce 16-32 mm</t>
  </si>
  <si>
    <t>564861111RT4</t>
  </si>
  <si>
    <t>Podklad ze štěrkodrti po zhutnění tloušťky 20 cm štěrkodrť frakce 0-63 mm</t>
  </si>
  <si>
    <t>565141111R00</t>
  </si>
  <si>
    <t>Podklad z obal kam.ACP 16+,ACP 22+,do 3 m,tl. 6 cm</t>
  </si>
  <si>
    <t xml:space="preserve">ACP16 : </t>
  </si>
  <si>
    <t xml:space="preserve">ACP22 : </t>
  </si>
  <si>
    <t>567122114R00</t>
  </si>
  <si>
    <t>Podklad z kameniva zpev.cementem SC C8/10 tl.15 cm</t>
  </si>
  <si>
    <t>568111111R00</t>
  </si>
  <si>
    <t>Zřízení vrstvy z geotextilie skl.do 1:5, š.do 3 m</t>
  </si>
  <si>
    <t>573191111R00</t>
  </si>
  <si>
    <t>Nátěr infiltrační kationaktivní emulzí 1kg/m2</t>
  </si>
  <si>
    <t>573231110R00</t>
  </si>
  <si>
    <t>Postřik živičný spojovací z emulze 0,3-0,5 kg/m2</t>
  </si>
  <si>
    <t xml:space="preserve">dvakrát : </t>
  </si>
  <si>
    <t>46,2*3,4*2</t>
  </si>
  <si>
    <t>6,3*7,7*2</t>
  </si>
  <si>
    <t>2*4*4,5/2*2</t>
  </si>
  <si>
    <t>577131111R00</t>
  </si>
  <si>
    <t>Beton asfalt. ACO 11+ obrusný, š. do 3 m, tl. 4 cm</t>
  </si>
  <si>
    <t>596921114R00</t>
  </si>
  <si>
    <t>Kladení bet.veget.dlaždic,lože 30 mm,pl.nad 500 m2</t>
  </si>
  <si>
    <t>596921191R00</t>
  </si>
  <si>
    <t>Příplatek za výpl.spár veg.bet.dlaždic,bez dodávky</t>
  </si>
  <si>
    <t xml:space="preserve">dle tech. litu BEST-Akvabelis tvoří podíl zatravnění 31 % plochy(spáry v šíři 30 mm), na tl. 8 cm : </t>
  </si>
  <si>
    <t>302*0,31*0,08</t>
  </si>
  <si>
    <t>493*0,31*0,08</t>
  </si>
  <si>
    <t>592452572R</t>
  </si>
  <si>
    <t>Dlažba zatravňovací  BEST-Akvabelis</t>
  </si>
  <si>
    <t>302*1,1</t>
  </si>
  <si>
    <t>493*1,1</t>
  </si>
  <si>
    <t>693660212R</t>
  </si>
  <si>
    <t>Textilie netkaná VLITEX bílý šíře 200 cm, 300 g/m2</t>
  </si>
  <si>
    <t>46,2*3,4*1,1</t>
  </si>
  <si>
    <t>6,3*7,7*1,1</t>
  </si>
  <si>
    <t>2*4*4,5/2*1,1</t>
  </si>
  <si>
    <t>69366198R</t>
  </si>
  <si>
    <t>Geotextilie FILTEK 300 g/m2 š. 200cm 100% PP</t>
  </si>
  <si>
    <t>289971211R00</t>
  </si>
  <si>
    <t>Zřízení vrstvy z geotextilie</t>
  </si>
  <si>
    <t xml:space="preserve">obalení drenážní kanalizace : </t>
  </si>
  <si>
    <t>50*2*3,14*0,08*1,05</t>
  </si>
  <si>
    <t>60*2*3,14*0,08*1,05</t>
  </si>
  <si>
    <t xml:space="preserve">separační vrstva v retenčních(vsakovacích) jámách na dr. kanalizaci : </t>
  </si>
  <si>
    <t>4*6*1*1</t>
  </si>
  <si>
    <t>2*3*6*1*1</t>
  </si>
  <si>
    <t>871318111R00</t>
  </si>
  <si>
    <t>Kladení drenážního potrubí z plastických hmot</t>
  </si>
  <si>
    <t>50</t>
  </si>
  <si>
    <t>60</t>
  </si>
  <si>
    <t>894432112R00</t>
  </si>
  <si>
    <t>Osazení plastové šachty revizní prům.425 mm, Wavin</t>
  </si>
  <si>
    <t>899711121R00</t>
  </si>
  <si>
    <t>Fólie výstražná z PVC šedá, šířka 22 cm</t>
  </si>
  <si>
    <t>8006</t>
  </si>
  <si>
    <t>Ukončení drenážní  kanalizace  do vsaku</t>
  </si>
  <si>
    <t>Vlastní</t>
  </si>
  <si>
    <t>Indiv</t>
  </si>
  <si>
    <t xml:space="preserve">retenční a vsakovací jámy : </t>
  </si>
  <si>
    <t>4</t>
  </si>
  <si>
    <t>2*3</t>
  </si>
  <si>
    <t>286139922R</t>
  </si>
  <si>
    <t>HEGLER SIROBAU-Rw trubka drenážní PE-HD DN 150 perforovaná, SN 8</t>
  </si>
  <si>
    <t>50*1,1</t>
  </si>
  <si>
    <t>60*1,1</t>
  </si>
  <si>
    <t>286971402R</t>
  </si>
  <si>
    <t>Roura šachtová korugovaná  bez hrdla 425/1500 mm Tegra 425</t>
  </si>
  <si>
    <t xml:space="preserve">pro menší hloubku bude vždy pro dvě šachty 1 kus(půlit) : </t>
  </si>
  <si>
    <t>28697161R</t>
  </si>
  <si>
    <t>Těsnění pro šachtové dno DN=400 mm</t>
  </si>
  <si>
    <t>286971672R</t>
  </si>
  <si>
    <t>Dno šachtové výkyvné TEGRA 425/160 přímé pro KG</t>
  </si>
  <si>
    <t>55241704R</t>
  </si>
  <si>
    <t>Poklop litina 425/12,5 t kruhový do teleskopu Tegra 425</t>
  </si>
  <si>
    <t>50*2*3,14*0,08*1,05*1,1</t>
  </si>
  <si>
    <t>60*2*3,14*0,08*1,05*1,1</t>
  </si>
  <si>
    <t>4*6*1*1*1,1</t>
  </si>
  <si>
    <t>2*3*6*1*1*1,1</t>
  </si>
  <si>
    <t>914001121R00</t>
  </si>
  <si>
    <t>Osaz.sloupku dopr.značky vč. bet.základu+Al patka</t>
  </si>
  <si>
    <t xml:space="preserve">parkovací plocha A(IP 11b +E1) : </t>
  </si>
  <si>
    <t xml:space="preserve">parkovací plocha B((IP 11b+ E1 , 2 x IP 12) : </t>
  </si>
  <si>
    <t>3</t>
  </si>
  <si>
    <t xml:space="preserve">vozovka(C2c,P4,IP 4b) : </t>
  </si>
  <si>
    <t>914001125R00</t>
  </si>
  <si>
    <t>Osazení svislé dopr.značky na sloupek nebo konzolu</t>
  </si>
  <si>
    <t>1+1</t>
  </si>
  <si>
    <t>3+1</t>
  </si>
  <si>
    <t>915711111RT1</t>
  </si>
  <si>
    <t>Vodorovné značení dělicích čar 12 cm střík.barvou barva bílá</t>
  </si>
  <si>
    <t xml:space="preserve">vyznačení parkovacích míst : </t>
  </si>
  <si>
    <t>17*5,5</t>
  </si>
  <si>
    <t>2*10*5,5</t>
  </si>
  <si>
    <t>917862111R00</t>
  </si>
  <si>
    <t>Osazení stojat. obrub.bet. s opěrou,lože z C 30/37</t>
  </si>
  <si>
    <t xml:space="preserve">obruba s nášlapem 120 mm-150/250/1000 : </t>
  </si>
  <si>
    <t>59,2</t>
  </si>
  <si>
    <t xml:space="preserve">obruba s nášlapem 0 mm-100/250/1000 : </t>
  </si>
  <si>
    <t>46,5</t>
  </si>
  <si>
    <t>127</t>
  </si>
  <si>
    <t xml:space="preserve">obruba s nášlapem 0mm-100/250/1000 : </t>
  </si>
  <si>
    <t>64,5</t>
  </si>
  <si>
    <t>914991001R00</t>
  </si>
  <si>
    <t>Montáž dočasné značky včetně stojanu</t>
  </si>
  <si>
    <t>ks</t>
  </si>
  <si>
    <t xml:space="preserve">počet bude upřesněn dle odsouhlaseného DIO : </t>
  </si>
  <si>
    <t xml:space="preserve">předpoklad 10 ks : </t>
  </si>
  <si>
    <t>10</t>
  </si>
  <si>
    <t>914992001R00</t>
  </si>
  <si>
    <t>Nájem dopravní značky včetně stojanu - den</t>
  </si>
  <si>
    <t xml:space="preserve">předpoklad 10 ks  po dobu tří měsíců : </t>
  </si>
  <si>
    <t>10*90</t>
  </si>
  <si>
    <t>914993001R00</t>
  </si>
  <si>
    <t>Demontáž dočasné značky včetně stojanu</t>
  </si>
  <si>
    <t>919735112R00</t>
  </si>
  <si>
    <t>Řezání stávajícího živičného krytu tl. 5 - 10 cm</t>
  </si>
  <si>
    <t xml:space="preserve">v místě napojení na stávající komunikaci,cca : </t>
  </si>
  <si>
    <t>40445029.AR</t>
  </si>
  <si>
    <t>Značka dopr příkazová C1-C14b 500 fól 1, EG 7letá</t>
  </si>
  <si>
    <t xml:space="preserve">vozovka(C2c) : </t>
  </si>
  <si>
    <t>40445044.AR</t>
  </si>
  <si>
    <t>Značka dopr inf IP 4b-7,10a,b 500/500 fól1,EG7letá</t>
  </si>
  <si>
    <t xml:space="preserve">vozovka(IP 4b) : </t>
  </si>
  <si>
    <t>40445050.AR</t>
  </si>
  <si>
    <t>Značka dopr inf IP 11-13 500/700 fól1, EG7letá</t>
  </si>
  <si>
    <t xml:space="preserve">parkovací plocha A(IP 11b ) : </t>
  </si>
  <si>
    <t xml:space="preserve">parkovací plocha B((IP 11b , 2 x IP 12) : </t>
  </si>
  <si>
    <t>40445141.AR</t>
  </si>
  <si>
    <t>Značka dopr dodat E1,2a,b 500/500 fól 1, EG 7letá</t>
  </si>
  <si>
    <t xml:space="preserve">parkovací plocha A(E1) : </t>
  </si>
  <si>
    <t>40445214R</t>
  </si>
  <si>
    <t>Značka dopr.upr.přednost P4 700 mm, pozink.tř.1</t>
  </si>
  <si>
    <t xml:space="preserve">vozovka(P4) : </t>
  </si>
  <si>
    <t>404459507R</t>
  </si>
  <si>
    <t>Sloupek Fe pr.70 pozinkovaný, l= 2500 mm</t>
  </si>
  <si>
    <t>59217010R</t>
  </si>
  <si>
    <t>Obrubník silniční betonový 150x250x1000 mm přírodní</t>
  </si>
  <si>
    <t>59,2*1,1</t>
  </si>
  <si>
    <t>-0,12</t>
  </si>
  <si>
    <t>127*1,1</t>
  </si>
  <si>
    <t>-0,7</t>
  </si>
  <si>
    <t>59217421R</t>
  </si>
  <si>
    <t>Obrubník chodníkový ABO 14-10 1000/100/250 přírodní</t>
  </si>
  <si>
    <t>46,5*1,1</t>
  </si>
  <si>
    <t>-0,15</t>
  </si>
  <si>
    <t>64,5*1,1</t>
  </si>
  <si>
    <t>0,05</t>
  </si>
  <si>
    <t>900      R02</t>
  </si>
  <si>
    <t>HZS stavební dělník v tarifní třídě 5</t>
  </si>
  <si>
    <t>h</t>
  </si>
  <si>
    <t xml:space="preserve">přípomoce, vytyčování ap. : </t>
  </si>
  <si>
    <t>15</t>
  </si>
  <si>
    <t>998223011R00</t>
  </si>
  <si>
    <t>Přesun hmot, pozemní komunikace, kryt dlážděný</t>
  </si>
  <si>
    <t>POL1_2</t>
  </si>
  <si>
    <t>1136,33</t>
  </si>
  <si>
    <t>767911821R00</t>
  </si>
  <si>
    <t>Demontáž drátěného pletiva výšky do 1,6 m včetně sloupků</t>
  </si>
  <si>
    <t xml:space="preserve">výměra dle TZ-demolice : </t>
  </si>
  <si>
    <t>46</t>
  </si>
  <si>
    <t>767996803R00</t>
  </si>
  <si>
    <t>Demontáž atypických ocelových konstr. do 250 kg včetně likvidace</t>
  </si>
  <si>
    <t xml:space="preserve">demontáž zábradlí podél komunikace : </t>
  </si>
  <si>
    <t xml:space="preserve">cca 40 x 5 kg : </t>
  </si>
  <si>
    <t>200</t>
  </si>
  <si>
    <t>Vytyčení stavby a geometrické zaměření,včetně geometrického plánu pro vklad do KN</t>
  </si>
  <si>
    <t>kpl</t>
  </si>
  <si>
    <t>Odstranění a llikvidace na skládce -klepadel</t>
  </si>
  <si>
    <t>DIO</t>
  </si>
  <si>
    <t xml:space="preserve">zpracování a odsouhlasení DIO : </t>
  </si>
  <si>
    <t>230191027R00</t>
  </si>
  <si>
    <t>Uložení chráničky ve výkopu PE 160x6,2 mm</t>
  </si>
  <si>
    <t xml:space="preserve">chránička pod parkovištěm A : </t>
  </si>
  <si>
    <t>8,22</t>
  </si>
  <si>
    <t xml:space="preserve">chránička pod vozovkou : </t>
  </si>
  <si>
    <t>13,5</t>
  </si>
  <si>
    <t>3457114708R</t>
  </si>
  <si>
    <t>Trubka kabelová chránička KOPOFLEX KF 09160</t>
  </si>
  <si>
    <t>8,22*1,1</t>
  </si>
  <si>
    <t>13,5*1,1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</si>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</sst>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899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 t="s">
        <v>32</v>
      </c>
      <c r="F15" s="86"/>
      <c r="G15" s="87" t="s">
        <v>33</v>
      </c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>
        <f>SUMIF(F49:F58,A16,G49:G58)+SUMIF(F49:F58,"PSU",G49:G58)</f>
        <v>0</v>
      </c>
      <c r="F16" s="84"/>
      <c r="G16" s="83">
        <f>SUMIF(F49:F58,A16,H49:H58)+SUMIF(F49:F58,"PSU",H49:H58)</f>
        <v>0</v>
      </c>
      <c r="H16" s="84"/>
      <c r="I16" s="83">
        <f>SUMIF(F49:F58,A16,I49:I58)+SUMIF(F49:F58,"PSU",I49:I58)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>
        <f>SUMIF(F49:F58,A17,G49:G58)</f>
        <v>0</v>
      </c>
      <c r="F17" s="84"/>
      <c r="G17" s="83">
        <f>SUMIF(F49:F58,A17,H49:H58)</f>
        <v>0</v>
      </c>
      <c r="H17" s="84"/>
      <c r="I17" s="83">
        <f>SUMIF(F49:F58,A17,I49:I58)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>
        <f>SUMIF(F49:F58,A18,G49:G58)</f>
        <v>0</v>
      </c>
      <c r="F18" s="84"/>
      <c r="G18" s="83">
        <f>SUMIF(F49:F58,A18,H49:H58)</f>
        <v>0</v>
      </c>
      <c r="H18" s="84"/>
      <c r="I18" s="83">
        <f>SUMIF(F49:F58,A18,I49:I58)</f>
        <v>0</v>
      </c>
      <c r="J18" s="85"/>
    </row>
    <row r="19" spans="1:10" ht="23.25" customHeight="1">
      <c r="A19" s="198" t="s">
        <v>79</v>
      </c>
      <c r="B19" s="38" t="s">
        <v>29</v>
      </c>
      <c r="C19" s="62"/>
      <c r="D19" s="63"/>
      <c r="E19" s="83">
        <f>SUMIF(F49:F58,A19,G49:G58)</f>
        <v>0</v>
      </c>
      <c r="F19" s="84"/>
      <c r="G19" s="83">
        <f>SUMIF(F49:F58,A19,H49:H58)</f>
        <v>0</v>
      </c>
      <c r="H19" s="84"/>
      <c r="I19" s="83">
        <f>SUMIF(F49:F58,A19,I49:I58)</f>
        <v>0</v>
      </c>
      <c r="J19" s="85"/>
    </row>
    <row r="20" spans="1:10" ht="23.25" customHeight="1">
      <c r="A20" s="198" t="s">
        <v>80</v>
      </c>
      <c r="B20" s="38" t="s">
        <v>30</v>
      </c>
      <c r="C20" s="62"/>
      <c r="D20" s="63"/>
      <c r="E20" s="83">
        <f>SUMIF(F49:F58,A20,G49:G58)</f>
        <v>0</v>
      </c>
      <c r="F20" s="84"/>
      <c r="G20" s="83">
        <f>SUMIF(F49:F58,A20,H49:H58)</f>
        <v>0</v>
      </c>
      <c r="H20" s="84"/>
      <c r="I20" s="83">
        <f>SUMIF(F49:F58,A20,I49:I58)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>
        <f>SUM(E16:F20)</f>
        <v>0</v>
      </c>
      <c r="F21" s="90"/>
      <c r="G21" s="89">
        <f>SUM(G16:H20)</f>
        <v>0</v>
      </c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'SO 01 1 Pol'!AE481</f>
        <v>0</v>
      </c>
      <c r="G39" s="152">
        <f>'SO 01 1 Pol'!AF481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 t="s">
        <v>45</v>
      </c>
      <c r="C40" s="156" t="s">
        <v>44</v>
      </c>
      <c r="D40" s="156"/>
      <c r="E40" s="156"/>
      <c r="F40" s="157">
        <f>'SO 01 1 Pol'!AE481</f>
        <v>0</v>
      </c>
      <c r="G40" s="158">
        <f>'SO 01 1 Pol'!AF481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>
      <c r="A41" s="139">
        <v>3</v>
      </c>
      <c r="B41" s="160" t="s">
        <v>43</v>
      </c>
      <c r="C41" s="150" t="s">
        <v>44</v>
      </c>
      <c r="D41" s="150"/>
      <c r="E41" s="150"/>
      <c r="F41" s="161">
        <f>'SO 01 1 Pol'!AE481</f>
        <v>0</v>
      </c>
      <c r="G41" s="153">
        <f>'SO 01 1 Pol'!AF481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>
      <c r="B46" s="178" t="s">
        <v>60</v>
      </c>
    </row>
    <row r="48" spans="1:10" ht="25.5" customHeight="1">
      <c r="A48" s="180"/>
      <c r="B48" s="183" t="s">
        <v>18</v>
      </c>
      <c r="C48" s="183" t="s">
        <v>6</v>
      </c>
      <c r="D48" s="184"/>
      <c r="E48" s="184"/>
      <c r="F48" s="185" t="s">
        <v>61</v>
      </c>
      <c r="G48" s="185" t="s">
        <v>32</v>
      </c>
      <c r="H48" s="185" t="s">
        <v>33</v>
      </c>
      <c r="I48" s="185" t="s">
        <v>31</v>
      </c>
      <c r="J48" s="185" t="s">
        <v>0</v>
      </c>
    </row>
    <row r="49" spans="1:10" ht="36.75" customHeight="1">
      <c r="A49" s="181"/>
      <c r="B49" s="186" t="s">
        <v>43</v>
      </c>
      <c r="C49" s="187" t="s">
        <v>62</v>
      </c>
      <c r="D49" s="188"/>
      <c r="E49" s="188"/>
      <c r="F49" s="194" t="s">
        <v>26</v>
      </c>
      <c r="G49" s="195">
        <f>'SO 01 1 Pol'!I8</f>
        <v>0</v>
      </c>
      <c r="H49" s="195">
        <f>'SO 01 1 Pol'!K8</f>
        <v>0</v>
      </c>
      <c r="I49" s="195">
        <f>G49+H49</f>
        <v>0</v>
      </c>
      <c r="J49" s="192" t="str">
        <f>IF(I59=0,"",I49/I59*100)</f>
        <v/>
      </c>
    </row>
    <row r="50" spans="1:10" ht="36.75" customHeight="1">
      <c r="A50" s="181"/>
      <c r="B50" s="186" t="s">
        <v>63</v>
      </c>
      <c r="C50" s="187" t="s">
        <v>64</v>
      </c>
      <c r="D50" s="188"/>
      <c r="E50" s="188"/>
      <c r="F50" s="194" t="s">
        <v>26</v>
      </c>
      <c r="G50" s="195">
        <f>'SO 01 1 Pol'!I169</f>
        <v>0</v>
      </c>
      <c r="H50" s="195">
        <f>'SO 01 1 Pol'!K169</f>
        <v>0</v>
      </c>
      <c r="I50" s="195">
        <f>G50+H50</f>
        <v>0</v>
      </c>
      <c r="J50" s="192" t="str">
        <f>IF(I59=0,"",I50/I59*100)</f>
        <v/>
      </c>
    </row>
    <row r="51" spans="1:10" ht="36.75" customHeight="1">
      <c r="A51" s="181"/>
      <c r="B51" s="186" t="s">
        <v>65</v>
      </c>
      <c r="C51" s="187" t="s">
        <v>66</v>
      </c>
      <c r="D51" s="188"/>
      <c r="E51" s="188"/>
      <c r="F51" s="194" t="s">
        <v>26</v>
      </c>
      <c r="G51" s="195">
        <f>'SO 01 1 Pol'!I181</f>
        <v>0</v>
      </c>
      <c r="H51" s="195">
        <f>'SO 01 1 Pol'!K181</f>
        <v>0</v>
      </c>
      <c r="I51" s="195">
        <f>G51+H51</f>
        <v>0</v>
      </c>
      <c r="J51" s="192" t="str">
        <f>IF(I59=0,"",I51/I59*100)</f>
        <v/>
      </c>
    </row>
    <row r="52" spans="1:10" ht="36.75" customHeight="1">
      <c r="A52" s="181"/>
      <c r="B52" s="186" t="s">
        <v>67</v>
      </c>
      <c r="C52" s="187" t="s">
        <v>68</v>
      </c>
      <c r="D52" s="188"/>
      <c r="E52" s="188"/>
      <c r="F52" s="194" t="s">
        <v>26</v>
      </c>
      <c r="G52" s="195">
        <f>'SO 01 1 Pol'!I279</f>
        <v>0</v>
      </c>
      <c r="H52" s="195">
        <f>'SO 01 1 Pol'!K279</f>
        <v>0</v>
      </c>
      <c r="I52" s="195">
        <f>G52+H52</f>
        <v>0</v>
      </c>
      <c r="J52" s="192" t="str">
        <f>IF(I59=0,"",I52/I59*100)</f>
        <v/>
      </c>
    </row>
    <row r="53" spans="1:10" ht="36.75" customHeight="1">
      <c r="A53" s="181"/>
      <c r="B53" s="186" t="s">
        <v>69</v>
      </c>
      <c r="C53" s="187" t="s">
        <v>70</v>
      </c>
      <c r="D53" s="188"/>
      <c r="E53" s="188"/>
      <c r="F53" s="194" t="s">
        <v>26</v>
      </c>
      <c r="G53" s="195">
        <f>'SO 01 1 Pol'!I349</f>
        <v>0</v>
      </c>
      <c r="H53" s="195">
        <f>'SO 01 1 Pol'!K349</f>
        <v>0</v>
      </c>
      <c r="I53" s="195">
        <f>G53+H53</f>
        <v>0</v>
      </c>
      <c r="J53" s="192" t="str">
        <f>IF(I59=0,"",I53/I59*100)</f>
        <v/>
      </c>
    </row>
    <row r="54" spans="1:10" ht="36.75" customHeight="1">
      <c r="A54" s="181"/>
      <c r="B54" s="186" t="s">
        <v>71</v>
      </c>
      <c r="C54" s="187" t="s">
        <v>72</v>
      </c>
      <c r="D54" s="188"/>
      <c r="E54" s="188"/>
      <c r="F54" s="194" t="s">
        <v>26</v>
      </c>
      <c r="G54" s="195">
        <f>'SO 01 1 Pol'!I442</f>
        <v>0</v>
      </c>
      <c r="H54" s="195">
        <f>'SO 01 1 Pol'!K442</f>
        <v>0</v>
      </c>
      <c r="I54" s="195">
        <f>G54+H54</f>
        <v>0</v>
      </c>
      <c r="J54" s="192" t="str">
        <f>IF(I59=0,"",I54/I59*100)</f>
        <v/>
      </c>
    </row>
    <row r="55" spans="1:10" ht="36.75" customHeight="1">
      <c r="A55" s="181"/>
      <c r="B55" s="186" t="s">
        <v>73</v>
      </c>
      <c r="C55" s="187" t="s">
        <v>74</v>
      </c>
      <c r="D55" s="188"/>
      <c r="E55" s="188"/>
      <c r="F55" s="194" t="s">
        <v>27</v>
      </c>
      <c r="G55" s="195">
        <f>'SO 01 1 Pol'!I448</f>
        <v>0</v>
      </c>
      <c r="H55" s="195">
        <f>'SO 01 1 Pol'!K448</f>
        <v>0</v>
      </c>
      <c r="I55" s="195">
        <f>G55+H55</f>
        <v>0</v>
      </c>
      <c r="J55" s="192" t="str">
        <f>IF(I59=0,"",I55/I59*100)</f>
        <v/>
      </c>
    </row>
    <row r="56" spans="1:10" ht="36.75" customHeight="1">
      <c r="A56" s="181"/>
      <c r="B56" s="186" t="s">
        <v>75</v>
      </c>
      <c r="C56" s="187" t="s">
        <v>76</v>
      </c>
      <c r="D56" s="188"/>
      <c r="E56" s="188"/>
      <c r="F56" s="194" t="s">
        <v>27</v>
      </c>
      <c r="G56" s="195">
        <f>'SO 01 1 Pol'!I456</f>
        <v>0</v>
      </c>
      <c r="H56" s="195">
        <f>'SO 01 1 Pol'!K456</f>
        <v>0</v>
      </c>
      <c r="I56" s="195">
        <f>G56+H56</f>
        <v>0</v>
      </c>
      <c r="J56" s="192" t="str">
        <f>IF(I59=0,"",I56/I59*100)</f>
        <v/>
      </c>
    </row>
    <row r="57" spans="1:10" ht="36.75" customHeight="1">
      <c r="A57" s="181"/>
      <c r="B57" s="186" t="s">
        <v>77</v>
      </c>
      <c r="C57" s="187" t="s">
        <v>78</v>
      </c>
      <c r="D57" s="188"/>
      <c r="E57" s="188"/>
      <c r="F57" s="194" t="s">
        <v>28</v>
      </c>
      <c r="G57" s="195">
        <f>'SO 01 1 Pol'!I464</f>
        <v>0</v>
      </c>
      <c r="H57" s="195">
        <f>'SO 01 1 Pol'!K464</f>
        <v>0</v>
      </c>
      <c r="I57" s="195">
        <f>G57+H57</f>
        <v>0</v>
      </c>
      <c r="J57" s="192" t="str">
        <f>IF(I59=0,"",I57/I59*100)</f>
        <v/>
      </c>
    </row>
    <row r="58" spans="1:10" ht="36.75" customHeight="1">
      <c r="A58" s="181"/>
      <c r="B58" s="186" t="s">
        <v>79</v>
      </c>
      <c r="C58" s="187" t="s">
        <v>29</v>
      </c>
      <c r="D58" s="188"/>
      <c r="E58" s="188"/>
      <c r="F58" s="194" t="s">
        <v>79</v>
      </c>
      <c r="G58" s="195">
        <f>'SO 01 1 Pol'!I475</f>
        <v>0</v>
      </c>
      <c r="H58" s="195">
        <f>'SO 01 1 Pol'!K475</f>
        <v>0</v>
      </c>
      <c r="I58" s="195">
        <f>G58+H58</f>
        <v>0</v>
      </c>
      <c r="J58" s="192" t="str">
        <f>IF(I59=0,"",I58/I59*100)</f>
        <v/>
      </c>
    </row>
    <row r="59" spans="1:10" ht="25.5" customHeight="1">
      <c r="A59" s="182"/>
      <c r="B59" s="189" t="s">
        <v>1</v>
      </c>
      <c r="C59" s="190"/>
      <c r="D59" s="191"/>
      <c r="E59" s="191"/>
      <c r="F59" s="196"/>
      <c r="G59" s="197">
        <f>SUM(G49:G58)</f>
        <v>0</v>
      </c>
      <c r="H59" s="197">
        <f>SUM(H49:H58)</f>
        <v>0</v>
      </c>
      <c r="I59" s="197">
        <f>SUM(I49:I58)</f>
        <v>0</v>
      </c>
      <c r="J59" s="193">
        <f>SUM(J49:J58)</f>
        <v>0</v>
      </c>
    </row>
    <row r="60" spans="1:10">
      <c r="F60" s="137"/>
      <c r="G60" s="137"/>
      <c r="H60" s="137"/>
      <c r="I60" s="137"/>
      <c r="J60" s="138"/>
    </row>
    <row r="61" spans="1:10">
      <c r="F61" s="137"/>
      <c r="G61" s="137"/>
      <c r="H61" s="137"/>
      <c r="I61" s="137"/>
      <c r="J61" s="138"/>
    </row>
    <row r="62" spans="1:10">
      <c r="F62" s="137"/>
      <c r="G62" s="137"/>
      <c r="H62" s="137"/>
      <c r="I62" s="137"/>
      <c r="J62" s="138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81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82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82</v>
      </c>
      <c r="AG3" t="s">
        <v>83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84</v>
      </c>
    </row>
    <row r="5" spans="1:60">
      <c r="D5" s="10"/>
    </row>
    <row r="6" spans="1:60" ht="38.25">
      <c r="A6" s="210" t="s">
        <v>85</v>
      </c>
      <c r="B6" s="212" t="s">
        <v>86</v>
      </c>
      <c r="C6" s="212" t="s">
        <v>87</v>
      </c>
      <c r="D6" s="211" t="s">
        <v>88</v>
      </c>
      <c r="E6" s="210" t="s">
        <v>89</v>
      </c>
      <c r="F6" s="209" t="s">
        <v>90</v>
      </c>
      <c r="G6" s="210" t="s">
        <v>31</v>
      </c>
      <c r="H6" s="213" t="s">
        <v>32</v>
      </c>
      <c r="I6" s="213" t="s">
        <v>91</v>
      </c>
      <c r="J6" s="213" t="s">
        <v>33</v>
      </c>
      <c r="K6" s="213" t="s">
        <v>92</v>
      </c>
      <c r="L6" s="213" t="s">
        <v>93</v>
      </c>
      <c r="M6" s="213" t="s">
        <v>94</v>
      </c>
      <c r="N6" s="213" t="s">
        <v>95</v>
      </c>
      <c r="O6" s="213" t="s">
        <v>96</v>
      </c>
      <c r="P6" s="213" t="s">
        <v>97</v>
      </c>
      <c r="Q6" s="213" t="s">
        <v>98</v>
      </c>
      <c r="R6" s="213" t="s">
        <v>99</v>
      </c>
      <c r="S6" s="213" t="s">
        <v>100</v>
      </c>
      <c r="T6" s="213" t="s">
        <v>101</v>
      </c>
      <c r="U6" s="213" t="s">
        <v>102</v>
      </c>
      <c r="V6" s="213" t="s">
        <v>103</v>
      </c>
      <c r="W6" s="213" t="s">
        <v>104</v>
      </c>
      <c r="X6" s="213" t="s">
        <v>105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37" t="s">
        <v>106</v>
      </c>
      <c r="B8" s="238" t="s">
        <v>43</v>
      </c>
      <c r="C8" s="252" t="s">
        <v>62</v>
      </c>
      <c r="D8" s="239"/>
      <c r="E8" s="240"/>
      <c r="F8" s="241"/>
      <c r="G8" s="241">
        <f>SUMIF(AG9:AG168,"&lt;&gt;NOR",G9:G168)</f>
        <v>0</v>
      </c>
      <c r="H8" s="241"/>
      <c r="I8" s="241">
        <f>SUM(I9:I168)</f>
        <v>0</v>
      </c>
      <c r="J8" s="241"/>
      <c r="K8" s="241">
        <f>SUM(K9:K168)</f>
        <v>0</v>
      </c>
      <c r="L8" s="241"/>
      <c r="M8" s="241">
        <f>SUM(M9:M168)</f>
        <v>0</v>
      </c>
      <c r="N8" s="241"/>
      <c r="O8" s="241">
        <f>SUM(O9:O168)</f>
        <v>44.46</v>
      </c>
      <c r="P8" s="241"/>
      <c r="Q8" s="241">
        <f>SUM(Q9:Q168)</f>
        <v>111.11999999999999</v>
      </c>
      <c r="R8" s="241"/>
      <c r="S8" s="241"/>
      <c r="T8" s="242"/>
      <c r="U8" s="236"/>
      <c r="V8" s="236">
        <f>SUM(V9:V168)</f>
        <v>322.49</v>
      </c>
      <c r="W8" s="236"/>
      <c r="X8" s="236"/>
      <c r="AG8" t="s">
        <v>107</v>
      </c>
    </row>
    <row r="9" spans="1:60" ht="22.5" outlineLevel="1">
      <c r="A9" s="243">
        <v>1</v>
      </c>
      <c r="B9" s="244" t="s">
        <v>108</v>
      </c>
      <c r="C9" s="253" t="s">
        <v>109</v>
      </c>
      <c r="D9" s="245" t="s">
        <v>110</v>
      </c>
      <c r="E9" s="246">
        <v>1</v>
      </c>
      <c r="F9" s="247">
        <f>H9+J9</f>
        <v>0</v>
      </c>
      <c r="G9" s="247">
        <f>ROUND(E9*F9,2)</f>
        <v>0</v>
      </c>
      <c r="H9" s="248"/>
      <c r="I9" s="247">
        <f>ROUND(E9*H9,2)</f>
        <v>0</v>
      </c>
      <c r="J9" s="248"/>
      <c r="K9" s="247">
        <f>ROUND(E9*J9,2)</f>
        <v>0</v>
      </c>
      <c r="L9" s="247">
        <v>21</v>
      </c>
      <c r="M9" s="247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7"/>
      <c r="S9" s="247" t="s">
        <v>111</v>
      </c>
      <c r="T9" s="249" t="s">
        <v>111</v>
      </c>
      <c r="U9" s="233">
        <v>0.55000000000000004</v>
      </c>
      <c r="V9" s="233">
        <f>ROUND(E9*U9,2)</f>
        <v>0.55000000000000004</v>
      </c>
      <c r="W9" s="233"/>
      <c r="X9" s="233" t="s">
        <v>112</v>
      </c>
      <c r="Y9" s="214"/>
      <c r="Z9" s="214"/>
      <c r="AA9" s="214"/>
      <c r="AB9" s="214"/>
      <c r="AC9" s="214"/>
      <c r="AD9" s="214"/>
      <c r="AE9" s="214"/>
      <c r="AF9" s="214"/>
      <c r="AG9" s="214" t="s">
        <v>113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31"/>
      <c r="B10" s="232"/>
      <c r="C10" s="254" t="s">
        <v>114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115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31"/>
      <c r="B11" s="232"/>
      <c r="C11" s="254" t="s">
        <v>43</v>
      </c>
      <c r="D11" s="234"/>
      <c r="E11" s="235">
        <v>1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115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43">
        <v>2</v>
      </c>
      <c r="B12" s="244" t="s">
        <v>116</v>
      </c>
      <c r="C12" s="253" t="s">
        <v>117</v>
      </c>
      <c r="D12" s="245" t="s">
        <v>110</v>
      </c>
      <c r="E12" s="246">
        <v>1</v>
      </c>
      <c r="F12" s="247">
        <f>H12+J12</f>
        <v>0</v>
      </c>
      <c r="G12" s="247">
        <f>ROUND(E12*F12,2)</f>
        <v>0</v>
      </c>
      <c r="H12" s="248"/>
      <c r="I12" s="247">
        <f>ROUND(E12*H12,2)</f>
        <v>0</v>
      </c>
      <c r="J12" s="248"/>
      <c r="K12" s="247">
        <f>ROUND(E12*J12,2)</f>
        <v>0</v>
      </c>
      <c r="L12" s="247">
        <v>21</v>
      </c>
      <c r="M12" s="247">
        <f>G12*(1+L12/100)</f>
        <v>0</v>
      </c>
      <c r="N12" s="247">
        <v>5.0000000000000002E-5</v>
      </c>
      <c r="O12" s="247">
        <f>ROUND(E12*N12,2)</f>
        <v>0</v>
      </c>
      <c r="P12" s="247">
        <v>0</v>
      </c>
      <c r="Q12" s="247">
        <f>ROUND(E12*P12,2)</f>
        <v>0</v>
      </c>
      <c r="R12" s="247"/>
      <c r="S12" s="247" t="s">
        <v>111</v>
      </c>
      <c r="T12" s="249" t="s">
        <v>111</v>
      </c>
      <c r="U12" s="233">
        <v>1.66</v>
      </c>
      <c r="V12" s="233">
        <f>ROUND(E12*U12,2)</f>
        <v>1.66</v>
      </c>
      <c r="W12" s="233"/>
      <c r="X12" s="233" t="s">
        <v>112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113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31"/>
      <c r="B13" s="232"/>
      <c r="C13" s="254" t="s">
        <v>43</v>
      </c>
      <c r="D13" s="234"/>
      <c r="E13" s="235">
        <v>1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115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43">
        <v>3</v>
      </c>
      <c r="B14" s="244" t="s">
        <v>118</v>
      </c>
      <c r="C14" s="253" t="s">
        <v>119</v>
      </c>
      <c r="D14" s="245" t="s">
        <v>120</v>
      </c>
      <c r="E14" s="246">
        <v>147</v>
      </c>
      <c r="F14" s="247">
        <f>H14+J14</f>
        <v>0</v>
      </c>
      <c r="G14" s="247">
        <f>ROUND(E14*F14,2)</f>
        <v>0</v>
      </c>
      <c r="H14" s="248"/>
      <c r="I14" s="247">
        <f>ROUND(E14*H14,2)</f>
        <v>0</v>
      </c>
      <c r="J14" s="248"/>
      <c r="K14" s="247">
        <f>ROUND(E14*J14,2)</f>
        <v>0</v>
      </c>
      <c r="L14" s="247">
        <v>21</v>
      </c>
      <c r="M14" s="247">
        <f>G14*(1+L14/100)</f>
        <v>0</v>
      </c>
      <c r="N14" s="247">
        <v>0</v>
      </c>
      <c r="O14" s="247">
        <f>ROUND(E14*N14,2)</f>
        <v>0</v>
      </c>
      <c r="P14" s="247">
        <v>0.33</v>
      </c>
      <c r="Q14" s="247">
        <f>ROUND(E14*P14,2)</f>
        <v>48.51</v>
      </c>
      <c r="R14" s="247"/>
      <c r="S14" s="247" t="s">
        <v>111</v>
      </c>
      <c r="T14" s="249" t="s">
        <v>111</v>
      </c>
      <c r="U14" s="233">
        <v>0.06</v>
      </c>
      <c r="V14" s="233">
        <f>ROUND(E14*U14,2)</f>
        <v>8.82</v>
      </c>
      <c r="W14" s="233"/>
      <c r="X14" s="233" t="s">
        <v>112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121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31"/>
      <c r="B15" s="232"/>
      <c r="C15" s="254" t="s">
        <v>122</v>
      </c>
      <c r="D15" s="234"/>
      <c r="E15" s="235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115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31"/>
      <c r="B16" s="232"/>
      <c r="C16" s="254" t="s">
        <v>123</v>
      </c>
      <c r="D16" s="234"/>
      <c r="E16" s="235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115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31"/>
      <c r="B17" s="232"/>
      <c r="C17" s="254" t="s">
        <v>124</v>
      </c>
      <c r="D17" s="234"/>
      <c r="E17" s="235">
        <v>147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115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43">
        <v>4</v>
      </c>
      <c r="B18" s="244" t="s">
        <v>125</v>
      </c>
      <c r="C18" s="253" t="s">
        <v>126</v>
      </c>
      <c r="D18" s="245" t="s">
        <v>120</v>
      </c>
      <c r="E18" s="246">
        <v>147</v>
      </c>
      <c r="F18" s="247">
        <f>H18+J18</f>
        <v>0</v>
      </c>
      <c r="G18" s="247">
        <f>ROUND(E18*F18,2)</f>
        <v>0</v>
      </c>
      <c r="H18" s="248"/>
      <c r="I18" s="247">
        <f>ROUND(E18*H18,2)</f>
        <v>0</v>
      </c>
      <c r="J18" s="248"/>
      <c r="K18" s="247">
        <f>ROUND(E18*J18,2)</f>
        <v>0</v>
      </c>
      <c r="L18" s="247">
        <v>21</v>
      </c>
      <c r="M18" s="247">
        <f>G18*(1+L18/100)</f>
        <v>0</v>
      </c>
      <c r="N18" s="247">
        <v>0</v>
      </c>
      <c r="O18" s="247">
        <f>ROUND(E18*N18,2)</f>
        <v>0</v>
      </c>
      <c r="P18" s="247">
        <v>0.22</v>
      </c>
      <c r="Q18" s="247">
        <f>ROUND(E18*P18,2)</f>
        <v>32.340000000000003</v>
      </c>
      <c r="R18" s="247"/>
      <c r="S18" s="247" t="s">
        <v>111</v>
      </c>
      <c r="T18" s="249" t="s">
        <v>111</v>
      </c>
      <c r="U18" s="233">
        <v>7.0000000000000007E-2</v>
      </c>
      <c r="V18" s="233">
        <f>ROUND(E18*U18,2)</f>
        <v>10.29</v>
      </c>
      <c r="W18" s="233"/>
      <c r="X18" s="233" t="s">
        <v>112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121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31"/>
      <c r="B19" s="232"/>
      <c r="C19" s="254" t="s">
        <v>123</v>
      </c>
      <c r="D19" s="234"/>
      <c r="E19" s="235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115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31"/>
      <c r="B20" s="232"/>
      <c r="C20" s="254" t="s">
        <v>124</v>
      </c>
      <c r="D20" s="234"/>
      <c r="E20" s="235">
        <v>147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115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>
      <c r="A21" s="243">
        <v>5</v>
      </c>
      <c r="B21" s="244" t="s">
        <v>127</v>
      </c>
      <c r="C21" s="253" t="s">
        <v>128</v>
      </c>
      <c r="D21" s="245" t="s">
        <v>129</v>
      </c>
      <c r="E21" s="246">
        <v>4.484</v>
      </c>
      <c r="F21" s="247">
        <f>H21+J21</f>
        <v>0</v>
      </c>
      <c r="G21" s="247">
        <f>ROUND(E21*F21,2)</f>
        <v>0</v>
      </c>
      <c r="H21" s="248"/>
      <c r="I21" s="247">
        <f>ROUND(E21*H21,2)</f>
        <v>0</v>
      </c>
      <c r="J21" s="248"/>
      <c r="K21" s="247">
        <f>ROUND(E21*J21,2)</f>
        <v>0</v>
      </c>
      <c r="L21" s="247">
        <v>21</v>
      </c>
      <c r="M21" s="247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7"/>
      <c r="S21" s="247" t="s">
        <v>111</v>
      </c>
      <c r="T21" s="249" t="s">
        <v>111</v>
      </c>
      <c r="U21" s="233">
        <v>16.54</v>
      </c>
      <c r="V21" s="233">
        <f>ROUND(E21*U21,2)</f>
        <v>74.17</v>
      </c>
      <c r="W21" s="233"/>
      <c r="X21" s="233" t="s">
        <v>112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113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>
      <c r="A22" s="231"/>
      <c r="B22" s="232"/>
      <c r="C22" s="254" t="s">
        <v>130</v>
      </c>
      <c r="D22" s="234"/>
      <c r="E22" s="23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115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31"/>
      <c r="B23" s="232"/>
      <c r="C23" s="254" t="s">
        <v>131</v>
      </c>
      <c r="D23" s="234"/>
      <c r="E23" s="235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115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31"/>
      <c r="B24" s="232"/>
      <c r="C24" s="254" t="s">
        <v>132</v>
      </c>
      <c r="D24" s="234"/>
      <c r="E24" s="235">
        <v>4.484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115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43">
        <v>6</v>
      </c>
      <c r="B25" s="244" t="s">
        <v>133</v>
      </c>
      <c r="C25" s="253" t="s">
        <v>134</v>
      </c>
      <c r="D25" s="245" t="s">
        <v>129</v>
      </c>
      <c r="E25" s="246">
        <v>124.62582999999999</v>
      </c>
      <c r="F25" s="247">
        <f>H25+J25</f>
        <v>0</v>
      </c>
      <c r="G25" s="247">
        <f>ROUND(E25*F25,2)</f>
        <v>0</v>
      </c>
      <c r="H25" s="248"/>
      <c r="I25" s="247">
        <f>ROUND(E25*H25,2)</f>
        <v>0</v>
      </c>
      <c r="J25" s="248"/>
      <c r="K25" s="247">
        <f>ROUND(E25*J25,2)</f>
        <v>0</v>
      </c>
      <c r="L25" s="247">
        <v>21</v>
      </c>
      <c r="M25" s="247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7"/>
      <c r="S25" s="247" t="s">
        <v>111</v>
      </c>
      <c r="T25" s="249" t="s">
        <v>111</v>
      </c>
      <c r="U25" s="233">
        <v>0.06</v>
      </c>
      <c r="V25" s="233">
        <f>ROUND(E25*U25,2)</f>
        <v>7.48</v>
      </c>
      <c r="W25" s="233"/>
      <c r="X25" s="233" t="s">
        <v>112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113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31"/>
      <c r="B26" s="232"/>
      <c r="C26" s="254" t="s">
        <v>135</v>
      </c>
      <c r="D26" s="234"/>
      <c r="E26" s="235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115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31"/>
      <c r="B27" s="232"/>
      <c r="C27" s="254" t="s">
        <v>136</v>
      </c>
      <c r="D27" s="234"/>
      <c r="E27" s="235">
        <v>124.62582999999999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115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>
      <c r="A28" s="243">
        <v>7</v>
      </c>
      <c r="B28" s="244" t="s">
        <v>137</v>
      </c>
      <c r="C28" s="253" t="s">
        <v>138</v>
      </c>
      <c r="D28" s="245" t="s">
        <v>129</v>
      </c>
      <c r="E28" s="246">
        <v>426.6825</v>
      </c>
      <c r="F28" s="247">
        <f>H28+J28</f>
        <v>0</v>
      </c>
      <c r="G28" s="247">
        <f>ROUND(E28*F28,2)</f>
        <v>0</v>
      </c>
      <c r="H28" s="248"/>
      <c r="I28" s="247">
        <f>ROUND(E28*H28,2)</f>
        <v>0</v>
      </c>
      <c r="J28" s="248"/>
      <c r="K28" s="247">
        <f>ROUND(E28*J28,2)</f>
        <v>0</v>
      </c>
      <c r="L28" s="247">
        <v>21</v>
      </c>
      <c r="M28" s="247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7"/>
      <c r="S28" s="247" t="s">
        <v>111</v>
      </c>
      <c r="T28" s="249" t="s">
        <v>111</v>
      </c>
      <c r="U28" s="233">
        <v>0.01</v>
      </c>
      <c r="V28" s="233">
        <f>ROUND(E28*U28,2)</f>
        <v>4.2699999999999996</v>
      </c>
      <c r="W28" s="233"/>
      <c r="X28" s="233" t="s">
        <v>112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113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31"/>
      <c r="B29" s="232"/>
      <c r="C29" s="254" t="s">
        <v>139</v>
      </c>
      <c r="D29" s="234"/>
      <c r="E29" s="235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115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>
      <c r="A30" s="231"/>
      <c r="B30" s="232"/>
      <c r="C30" s="254" t="s">
        <v>140</v>
      </c>
      <c r="D30" s="234"/>
      <c r="E30" s="235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115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31"/>
      <c r="B31" s="232"/>
      <c r="C31" s="254" t="s">
        <v>141</v>
      </c>
      <c r="D31" s="234"/>
      <c r="E31" s="235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115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31"/>
      <c r="B32" s="232"/>
      <c r="C32" s="254" t="s">
        <v>142</v>
      </c>
      <c r="D32" s="234"/>
      <c r="E32" s="235">
        <v>373.8775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115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31"/>
      <c r="B33" s="232"/>
      <c r="C33" s="254" t="s">
        <v>143</v>
      </c>
      <c r="D33" s="234"/>
      <c r="E33" s="235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115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1"/>
      <c r="B34" s="232"/>
      <c r="C34" s="254" t="s">
        <v>144</v>
      </c>
      <c r="D34" s="234"/>
      <c r="E34" s="235">
        <v>22.05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115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31"/>
      <c r="B35" s="232"/>
      <c r="C35" s="254" t="s">
        <v>145</v>
      </c>
      <c r="D35" s="234"/>
      <c r="E35" s="235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115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31"/>
      <c r="B36" s="232"/>
      <c r="C36" s="254" t="s">
        <v>146</v>
      </c>
      <c r="D36" s="234"/>
      <c r="E36" s="235">
        <v>14.7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115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31"/>
      <c r="B37" s="232"/>
      <c r="C37" s="254" t="s">
        <v>147</v>
      </c>
      <c r="D37" s="234"/>
      <c r="E37" s="235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115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31"/>
      <c r="B38" s="232"/>
      <c r="C38" s="254" t="s">
        <v>148</v>
      </c>
      <c r="D38" s="234"/>
      <c r="E38" s="235">
        <v>4.2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115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31"/>
      <c r="B39" s="232"/>
      <c r="C39" s="254" t="s">
        <v>149</v>
      </c>
      <c r="D39" s="234"/>
      <c r="E39" s="235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115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31"/>
      <c r="B40" s="232"/>
      <c r="C40" s="254" t="s">
        <v>150</v>
      </c>
      <c r="D40" s="234"/>
      <c r="E40" s="235">
        <v>4.484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115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31"/>
      <c r="B41" s="232"/>
      <c r="C41" s="254" t="s">
        <v>151</v>
      </c>
      <c r="D41" s="234"/>
      <c r="E41" s="235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115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31"/>
      <c r="B42" s="232"/>
      <c r="C42" s="254" t="s">
        <v>152</v>
      </c>
      <c r="D42" s="234"/>
      <c r="E42" s="235">
        <v>7.3710000000000004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115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43">
        <v>8</v>
      </c>
      <c r="B43" s="244" t="s">
        <v>153</v>
      </c>
      <c r="C43" s="253" t="s">
        <v>154</v>
      </c>
      <c r="D43" s="245" t="s">
        <v>129</v>
      </c>
      <c r="E43" s="246">
        <v>4266.8249999999998</v>
      </c>
      <c r="F43" s="247">
        <f>H43+J43</f>
        <v>0</v>
      </c>
      <c r="G43" s="247">
        <f>ROUND(E43*F43,2)</f>
        <v>0</v>
      </c>
      <c r="H43" s="248"/>
      <c r="I43" s="247">
        <f>ROUND(E43*H43,2)</f>
        <v>0</v>
      </c>
      <c r="J43" s="248"/>
      <c r="K43" s="247">
        <f>ROUND(E43*J43,2)</f>
        <v>0</v>
      </c>
      <c r="L43" s="247">
        <v>21</v>
      </c>
      <c r="M43" s="247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7"/>
      <c r="S43" s="247" t="s">
        <v>111</v>
      </c>
      <c r="T43" s="249" t="s">
        <v>111</v>
      </c>
      <c r="U43" s="233">
        <v>0</v>
      </c>
      <c r="V43" s="233">
        <f>ROUND(E43*U43,2)</f>
        <v>0</v>
      </c>
      <c r="W43" s="233"/>
      <c r="X43" s="233" t="s">
        <v>112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113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31"/>
      <c r="B44" s="232"/>
      <c r="C44" s="254" t="s">
        <v>139</v>
      </c>
      <c r="D44" s="234"/>
      <c r="E44" s="235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115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>
      <c r="A45" s="231"/>
      <c r="B45" s="232"/>
      <c r="C45" s="254" t="s">
        <v>155</v>
      </c>
      <c r="D45" s="234"/>
      <c r="E45" s="235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115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31"/>
      <c r="B46" s="232"/>
      <c r="C46" s="254" t="s">
        <v>141</v>
      </c>
      <c r="D46" s="234"/>
      <c r="E46" s="235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115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31"/>
      <c r="B47" s="232"/>
      <c r="C47" s="254" t="s">
        <v>156</v>
      </c>
      <c r="D47" s="234"/>
      <c r="E47" s="235">
        <v>3738.7750000000001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115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31"/>
      <c r="B48" s="232"/>
      <c r="C48" s="254" t="s">
        <v>143</v>
      </c>
      <c r="D48" s="234"/>
      <c r="E48" s="235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115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31"/>
      <c r="B49" s="232"/>
      <c r="C49" s="254" t="s">
        <v>157</v>
      </c>
      <c r="D49" s="234"/>
      <c r="E49" s="235">
        <v>220.5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115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31"/>
      <c r="B50" s="232"/>
      <c r="C50" s="254" t="s">
        <v>145</v>
      </c>
      <c r="D50" s="234"/>
      <c r="E50" s="235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115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31"/>
      <c r="B51" s="232"/>
      <c r="C51" s="254" t="s">
        <v>158</v>
      </c>
      <c r="D51" s="234"/>
      <c r="E51" s="235">
        <v>147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115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31"/>
      <c r="B52" s="232"/>
      <c r="C52" s="254" t="s">
        <v>147</v>
      </c>
      <c r="D52" s="234"/>
      <c r="E52" s="235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115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31"/>
      <c r="B53" s="232"/>
      <c r="C53" s="254" t="s">
        <v>159</v>
      </c>
      <c r="D53" s="234"/>
      <c r="E53" s="235">
        <v>42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115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1"/>
      <c r="B54" s="232"/>
      <c r="C54" s="254" t="s">
        <v>149</v>
      </c>
      <c r="D54" s="234"/>
      <c r="E54" s="235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115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31"/>
      <c r="B55" s="232"/>
      <c r="C55" s="254" t="s">
        <v>160</v>
      </c>
      <c r="D55" s="234"/>
      <c r="E55" s="235">
        <v>44.84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115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1"/>
      <c r="B56" s="232"/>
      <c r="C56" s="254" t="s">
        <v>151</v>
      </c>
      <c r="D56" s="234"/>
      <c r="E56" s="235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115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31"/>
      <c r="B57" s="232"/>
      <c r="C57" s="254" t="s">
        <v>161</v>
      </c>
      <c r="D57" s="234"/>
      <c r="E57" s="235">
        <v>73.709999999999994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115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43">
        <v>9</v>
      </c>
      <c r="B58" s="244" t="s">
        <v>162</v>
      </c>
      <c r="C58" s="253" t="s">
        <v>163</v>
      </c>
      <c r="D58" s="245" t="s">
        <v>129</v>
      </c>
      <c r="E58" s="246">
        <v>10</v>
      </c>
      <c r="F58" s="247">
        <f>H58+J58</f>
        <v>0</v>
      </c>
      <c r="G58" s="247">
        <f>ROUND(E58*F58,2)</f>
        <v>0</v>
      </c>
      <c r="H58" s="248"/>
      <c r="I58" s="247">
        <f>ROUND(E58*H58,2)</f>
        <v>0</v>
      </c>
      <c r="J58" s="248"/>
      <c r="K58" s="247">
        <f>ROUND(E58*J58,2)</f>
        <v>0</v>
      </c>
      <c r="L58" s="247">
        <v>21</v>
      </c>
      <c r="M58" s="247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7"/>
      <c r="S58" s="247" t="s">
        <v>111</v>
      </c>
      <c r="T58" s="249" t="s">
        <v>111</v>
      </c>
      <c r="U58" s="233">
        <v>0.2</v>
      </c>
      <c r="V58" s="233">
        <f>ROUND(E58*U58,2)</f>
        <v>2</v>
      </c>
      <c r="W58" s="233"/>
      <c r="X58" s="233" t="s">
        <v>112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113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31"/>
      <c r="B59" s="232"/>
      <c r="C59" s="255" t="s">
        <v>164</v>
      </c>
      <c r="D59" s="250"/>
      <c r="E59" s="250"/>
      <c r="F59" s="250"/>
      <c r="G59" s="250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165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31"/>
      <c r="B60" s="232"/>
      <c r="C60" s="254" t="s">
        <v>166</v>
      </c>
      <c r="D60" s="234"/>
      <c r="E60" s="235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115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31"/>
      <c r="B61" s="232"/>
      <c r="C61" s="254" t="s">
        <v>167</v>
      </c>
      <c r="D61" s="234"/>
      <c r="E61" s="235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115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31"/>
      <c r="B62" s="232"/>
      <c r="C62" s="254" t="s">
        <v>168</v>
      </c>
      <c r="D62" s="234"/>
      <c r="E62" s="235">
        <v>4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115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31"/>
      <c r="B63" s="232"/>
      <c r="C63" s="254" t="s">
        <v>169</v>
      </c>
      <c r="D63" s="234"/>
      <c r="E63" s="235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115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31"/>
      <c r="B64" s="232"/>
      <c r="C64" s="254" t="s">
        <v>170</v>
      </c>
      <c r="D64" s="234"/>
      <c r="E64" s="235">
        <v>6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115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43">
        <v>10</v>
      </c>
      <c r="B65" s="244" t="s">
        <v>171</v>
      </c>
      <c r="C65" s="253" t="s">
        <v>172</v>
      </c>
      <c r="D65" s="245" t="s">
        <v>120</v>
      </c>
      <c r="E65" s="246">
        <v>72</v>
      </c>
      <c r="F65" s="247">
        <f>H65+J65</f>
        <v>0</v>
      </c>
      <c r="G65" s="247">
        <f>ROUND(E65*F65,2)</f>
        <v>0</v>
      </c>
      <c r="H65" s="248"/>
      <c r="I65" s="247">
        <f>ROUND(E65*H65,2)</f>
        <v>0</v>
      </c>
      <c r="J65" s="248"/>
      <c r="K65" s="247">
        <f>ROUND(E65*J65,2)</f>
        <v>0</v>
      </c>
      <c r="L65" s="247">
        <v>21</v>
      </c>
      <c r="M65" s="247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7"/>
      <c r="S65" s="247" t="s">
        <v>111</v>
      </c>
      <c r="T65" s="249" t="s">
        <v>111</v>
      </c>
      <c r="U65" s="233">
        <v>0.02</v>
      </c>
      <c r="V65" s="233">
        <f>ROUND(E65*U65,2)</f>
        <v>1.44</v>
      </c>
      <c r="W65" s="233"/>
      <c r="X65" s="233" t="s">
        <v>112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121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>
      <c r="A66" s="231"/>
      <c r="B66" s="232"/>
      <c r="C66" s="254" t="s">
        <v>173</v>
      </c>
      <c r="D66" s="234"/>
      <c r="E66" s="235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115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31"/>
      <c r="B67" s="232"/>
      <c r="C67" s="254" t="s">
        <v>174</v>
      </c>
      <c r="D67" s="234"/>
      <c r="E67" s="235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115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1"/>
      <c r="B68" s="232"/>
      <c r="C68" s="254" t="s">
        <v>175</v>
      </c>
      <c r="D68" s="234"/>
      <c r="E68" s="235">
        <v>72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115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43">
        <v>11</v>
      </c>
      <c r="B69" s="244" t="s">
        <v>176</v>
      </c>
      <c r="C69" s="253" t="s">
        <v>177</v>
      </c>
      <c r="D69" s="245" t="s">
        <v>120</v>
      </c>
      <c r="E69" s="246">
        <v>148.05000000000001</v>
      </c>
      <c r="F69" s="247">
        <f>H69+J69</f>
        <v>0</v>
      </c>
      <c r="G69" s="247">
        <f>ROUND(E69*F69,2)</f>
        <v>0</v>
      </c>
      <c r="H69" s="248"/>
      <c r="I69" s="247">
        <f>ROUND(E69*H69,2)</f>
        <v>0</v>
      </c>
      <c r="J69" s="248"/>
      <c r="K69" s="247">
        <f>ROUND(E69*J69,2)</f>
        <v>0</v>
      </c>
      <c r="L69" s="247">
        <v>21</v>
      </c>
      <c r="M69" s="247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7"/>
      <c r="S69" s="247" t="s">
        <v>111</v>
      </c>
      <c r="T69" s="249" t="s">
        <v>111</v>
      </c>
      <c r="U69" s="233">
        <v>0.02</v>
      </c>
      <c r="V69" s="233">
        <f>ROUND(E69*U69,2)</f>
        <v>2.96</v>
      </c>
      <c r="W69" s="233"/>
      <c r="X69" s="233" t="s">
        <v>112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113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1">
      <c r="A70" s="231"/>
      <c r="B70" s="232"/>
      <c r="C70" s="254" t="s">
        <v>178</v>
      </c>
      <c r="D70" s="234"/>
      <c r="E70" s="235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115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31"/>
      <c r="B71" s="232"/>
      <c r="C71" s="254" t="s">
        <v>179</v>
      </c>
      <c r="D71" s="234"/>
      <c r="E71" s="235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115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31"/>
      <c r="B72" s="232"/>
      <c r="C72" s="254" t="s">
        <v>180</v>
      </c>
      <c r="D72" s="234"/>
      <c r="E72" s="235">
        <v>23.5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115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1"/>
      <c r="B73" s="232"/>
      <c r="C73" s="254" t="s">
        <v>181</v>
      </c>
      <c r="D73" s="234"/>
      <c r="E73" s="235">
        <v>6.5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115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31"/>
      <c r="B74" s="232"/>
      <c r="C74" s="254" t="s">
        <v>182</v>
      </c>
      <c r="D74" s="234"/>
      <c r="E74" s="235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115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31"/>
      <c r="B75" s="232"/>
      <c r="C75" s="254" t="s">
        <v>183</v>
      </c>
      <c r="D75" s="234"/>
      <c r="E75" s="235">
        <v>9.3000000000000007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115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1"/>
      <c r="B76" s="232"/>
      <c r="C76" s="254" t="s">
        <v>184</v>
      </c>
      <c r="D76" s="234"/>
      <c r="E76" s="235">
        <v>30.6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115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31"/>
      <c r="B77" s="232"/>
      <c r="C77" s="254" t="s">
        <v>185</v>
      </c>
      <c r="D77" s="234"/>
      <c r="E77" s="235">
        <v>6.15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115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31"/>
      <c r="B78" s="232"/>
      <c r="C78" s="254" t="s">
        <v>174</v>
      </c>
      <c r="D78" s="234"/>
      <c r="E78" s="235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115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31"/>
      <c r="B79" s="232"/>
      <c r="C79" s="254" t="s">
        <v>175</v>
      </c>
      <c r="D79" s="234"/>
      <c r="E79" s="235">
        <v>72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115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43">
        <v>12</v>
      </c>
      <c r="B80" s="244" t="s">
        <v>186</v>
      </c>
      <c r="C80" s="253" t="s">
        <v>187</v>
      </c>
      <c r="D80" s="245" t="s">
        <v>120</v>
      </c>
      <c r="E80" s="246">
        <v>148.05000000000001</v>
      </c>
      <c r="F80" s="247">
        <f>H80+J80</f>
        <v>0</v>
      </c>
      <c r="G80" s="247">
        <f>ROUND(E80*F80,2)</f>
        <v>0</v>
      </c>
      <c r="H80" s="248"/>
      <c r="I80" s="247">
        <f>ROUND(E80*H80,2)</f>
        <v>0</v>
      </c>
      <c r="J80" s="248"/>
      <c r="K80" s="247">
        <f>ROUND(E80*J80,2)</f>
        <v>0</v>
      </c>
      <c r="L80" s="247">
        <v>21</v>
      </c>
      <c r="M80" s="247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7"/>
      <c r="S80" s="247" t="s">
        <v>111</v>
      </c>
      <c r="T80" s="249" t="s">
        <v>111</v>
      </c>
      <c r="U80" s="233">
        <v>0.18</v>
      </c>
      <c r="V80" s="233">
        <f>ROUND(E80*U80,2)</f>
        <v>26.65</v>
      </c>
      <c r="W80" s="233"/>
      <c r="X80" s="233" t="s">
        <v>112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113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>
      <c r="A81" s="231"/>
      <c r="B81" s="232"/>
      <c r="C81" s="254" t="s">
        <v>188</v>
      </c>
      <c r="D81" s="234"/>
      <c r="E81" s="235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115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1"/>
      <c r="B82" s="232"/>
      <c r="C82" s="254" t="s">
        <v>179</v>
      </c>
      <c r="D82" s="234"/>
      <c r="E82" s="235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115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31"/>
      <c r="B83" s="232"/>
      <c r="C83" s="254" t="s">
        <v>180</v>
      </c>
      <c r="D83" s="234"/>
      <c r="E83" s="235">
        <v>23.5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115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1"/>
      <c r="B84" s="232"/>
      <c r="C84" s="254" t="s">
        <v>181</v>
      </c>
      <c r="D84" s="234"/>
      <c r="E84" s="235">
        <v>6.5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115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31"/>
      <c r="B85" s="232"/>
      <c r="C85" s="254" t="s">
        <v>182</v>
      </c>
      <c r="D85" s="234"/>
      <c r="E85" s="235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115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31"/>
      <c r="B86" s="232"/>
      <c r="C86" s="254" t="s">
        <v>183</v>
      </c>
      <c r="D86" s="234"/>
      <c r="E86" s="235">
        <v>9.3000000000000007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115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31"/>
      <c r="B87" s="232"/>
      <c r="C87" s="254" t="s">
        <v>184</v>
      </c>
      <c r="D87" s="234"/>
      <c r="E87" s="235">
        <v>30.6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115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31"/>
      <c r="B88" s="232"/>
      <c r="C88" s="254" t="s">
        <v>185</v>
      </c>
      <c r="D88" s="234"/>
      <c r="E88" s="235">
        <v>6.15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115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1"/>
      <c r="B89" s="232"/>
      <c r="C89" s="254" t="s">
        <v>174</v>
      </c>
      <c r="D89" s="234"/>
      <c r="E89" s="235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115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31"/>
      <c r="B90" s="232"/>
      <c r="C90" s="254" t="s">
        <v>175</v>
      </c>
      <c r="D90" s="234"/>
      <c r="E90" s="235">
        <v>72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115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43">
        <v>13</v>
      </c>
      <c r="B91" s="244" t="s">
        <v>189</v>
      </c>
      <c r="C91" s="253" t="s">
        <v>190</v>
      </c>
      <c r="D91" s="245" t="s">
        <v>110</v>
      </c>
      <c r="E91" s="246">
        <v>304.2</v>
      </c>
      <c r="F91" s="247">
        <f>H91+J91</f>
        <v>0</v>
      </c>
      <c r="G91" s="247">
        <f>ROUND(E91*F91,2)</f>
        <v>0</v>
      </c>
      <c r="H91" s="248"/>
      <c r="I91" s="247">
        <f>ROUND(E91*H91,2)</f>
        <v>0</v>
      </c>
      <c r="J91" s="248"/>
      <c r="K91" s="247">
        <f>ROUND(E91*J91,2)</f>
        <v>0</v>
      </c>
      <c r="L91" s="247">
        <v>21</v>
      </c>
      <c r="M91" s="247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7"/>
      <c r="S91" s="247" t="s">
        <v>111</v>
      </c>
      <c r="T91" s="249" t="s">
        <v>111</v>
      </c>
      <c r="U91" s="233">
        <v>0.1</v>
      </c>
      <c r="V91" s="233">
        <f>ROUND(E91*U91,2)</f>
        <v>30.42</v>
      </c>
      <c r="W91" s="233"/>
      <c r="X91" s="233" t="s">
        <v>112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113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31"/>
      <c r="B92" s="232"/>
      <c r="C92" s="254" t="s">
        <v>191</v>
      </c>
      <c r="D92" s="234"/>
      <c r="E92" s="235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115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31"/>
      <c r="B93" s="232"/>
      <c r="C93" s="254" t="s">
        <v>179</v>
      </c>
      <c r="D93" s="234"/>
      <c r="E93" s="235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115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31"/>
      <c r="B94" s="232"/>
      <c r="C94" s="254" t="s">
        <v>192</v>
      </c>
      <c r="D94" s="234"/>
      <c r="E94" s="235">
        <v>94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115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31"/>
      <c r="B95" s="232"/>
      <c r="C95" s="254" t="s">
        <v>193</v>
      </c>
      <c r="D95" s="234"/>
      <c r="E95" s="235">
        <v>26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115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31"/>
      <c r="B96" s="232"/>
      <c r="C96" s="254" t="s">
        <v>182</v>
      </c>
      <c r="D96" s="234"/>
      <c r="E96" s="235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115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31"/>
      <c r="B97" s="232"/>
      <c r="C97" s="254" t="s">
        <v>194</v>
      </c>
      <c r="D97" s="234"/>
      <c r="E97" s="235">
        <v>37.200000000000003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115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31"/>
      <c r="B98" s="232"/>
      <c r="C98" s="254" t="s">
        <v>195</v>
      </c>
      <c r="D98" s="234"/>
      <c r="E98" s="235">
        <v>122.4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115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31"/>
      <c r="B99" s="232"/>
      <c r="C99" s="254" t="s">
        <v>196</v>
      </c>
      <c r="D99" s="234"/>
      <c r="E99" s="235">
        <v>24.6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115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43">
        <v>14</v>
      </c>
      <c r="B100" s="244" t="s">
        <v>197</v>
      </c>
      <c r="C100" s="253" t="s">
        <v>198</v>
      </c>
      <c r="D100" s="245" t="s">
        <v>129</v>
      </c>
      <c r="E100" s="246">
        <v>381.24849999999998</v>
      </c>
      <c r="F100" s="247">
        <f>H100+J100</f>
        <v>0</v>
      </c>
      <c r="G100" s="247">
        <f>ROUND(E100*F100,2)</f>
        <v>0</v>
      </c>
      <c r="H100" s="248"/>
      <c r="I100" s="247">
        <f>ROUND(E100*H100,2)</f>
        <v>0</v>
      </c>
      <c r="J100" s="248"/>
      <c r="K100" s="247">
        <f>ROUND(E100*J100,2)</f>
        <v>0</v>
      </c>
      <c r="L100" s="247">
        <v>21</v>
      </c>
      <c r="M100" s="247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7"/>
      <c r="S100" s="247" t="s">
        <v>111</v>
      </c>
      <c r="T100" s="249" t="s">
        <v>111</v>
      </c>
      <c r="U100" s="233">
        <v>0</v>
      </c>
      <c r="V100" s="233">
        <f>ROUND(E100*U100,2)</f>
        <v>0</v>
      </c>
      <c r="W100" s="233"/>
      <c r="X100" s="233" t="s">
        <v>112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113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31"/>
      <c r="B101" s="232"/>
      <c r="C101" s="254" t="s">
        <v>199</v>
      </c>
      <c r="D101" s="234"/>
      <c r="E101" s="235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115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1"/>
      <c r="B102" s="232"/>
      <c r="C102" s="254" t="s">
        <v>141</v>
      </c>
      <c r="D102" s="234"/>
      <c r="E102" s="235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115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31"/>
      <c r="B103" s="232"/>
      <c r="C103" s="254" t="s">
        <v>142</v>
      </c>
      <c r="D103" s="234"/>
      <c r="E103" s="235">
        <v>373.8775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115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31"/>
      <c r="B104" s="232"/>
      <c r="C104" s="254" t="s">
        <v>151</v>
      </c>
      <c r="D104" s="234"/>
      <c r="E104" s="235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115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31"/>
      <c r="B105" s="232"/>
      <c r="C105" s="254" t="s">
        <v>152</v>
      </c>
      <c r="D105" s="234"/>
      <c r="E105" s="235">
        <v>7.3710000000000004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115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43">
        <v>15</v>
      </c>
      <c r="B106" s="244" t="s">
        <v>200</v>
      </c>
      <c r="C106" s="253" t="s">
        <v>201</v>
      </c>
      <c r="D106" s="245" t="s">
        <v>202</v>
      </c>
      <c r="E106" s="246">
        <v>17.367999999999999</v>
      </c>
      <c r="F106" s="247">
        <f>H106+J106</f>
        <v>0</v>
      </c>
      <c r="G106" s="247">
        <f>ROUND(E106*F106,2)</f>
        <v>0</v>
      </c>
      <c r="H106" s="248"/>
      <c r="I106" s="247">
        <f>ROUND(E106*H106,2)</f>
        <v>0</v>
      </c>
      <c r="J106" s="248"/>
      <c r="K106" s="247">
        <f>ROUND(E106*J106,2)</f>
        <v>0</v>
      </c>
      <c r="L106" s="247">
        <v>21</v>
      </c>
      <c r="M106" s="247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7"/>
      <c r="S106" s="247" t="s">
        <v>111</v>
      </c>
      <c r="T106" s="249" t="s">
        <v>111</v>
      </c>
      <c r="U106" s="233">
        <v>0</v>
      </c>
      <c r="V106" s="233">
        <f>ROUND(E106*U106,2)</f>
        <v>0</v>
      </c>
      <c r="W106" s="233"/>
      <c r="X106" s="233" t="s">
        <v>112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113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1"/>
      <c r="B107" s="232"/>
      <c r="C107" s="254" t="s">
        <v>147</v>
      </c>
      <c r="D107" s="234"/>
      <c r="E107" s="235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115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1"/>
      <c r="B108" s="232"/>
      <c r="C108" s="254" t="s">
        <v>203</v>
      </c>
      <c r="D108" s="234"/>
      <c r="E108" s="235">
        <v>8.4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115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31"/>
      <c r="B109" s="232"/>
      <c r="C109" s="254" t="s">
        <v>149</v>
      </c>
      <c r="D109" s="234"/>
      <c r="E109" s="235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115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31"/>
      <c r="B110" s="232"/>
      <c r="C110" s="254" t="s">
        <v>204</v>
      </c>
      <c r="D110" s="234"/>
      <c r="E110" s="235">
        <v>8.968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115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43">
        <v>16</v>
      </c>
      <c r="B111" s="244" t="s">
        <v>205</v>
      </c>
      <c r="C111" s="253" t="s">
        <v>206</v>
      </c>
      <c r="D111" s="245" t="s">
        <v>207</v>
      </c>
      <c r="E111" s="246">
        <v>112.1</v>
      </c>
      <c r="F111" s="247">
        <f>H111+J111</f>
        <v>0</v>
      </c>
      <c r="G111" s="247">
        <f>ROUND(E111*F111,2)</f>
        <v>0</v>
      </c>
      <c r="H111" s="248"/>
      <c r="I111" s="247">
        <f>ROUND(E111*H111,2)</f>
        <v>0</v>
      </c>
      <c r="J111" s="248"/>
      <c r="K111" s="247">
        <f>ROUND(E111*J111,2)</f>
        <v>0</v>
      </c>
      <c r="L111" s="247">
        <v>21</v>
      </c>
      <c r="M111" s="247">
        <f>G111*(1+L111/100)</f>
        <v>0</v>
      </c>
      <c r="N111" s="247">
        <v>0</v>
      </c>
      <c r="O111" s="247">
        <f>ROUND(E111*N111,2)</f>
        <v>0</v>
      </c>
      <c r="P111" s="247">
        <v>0.27</v>
      </c>
      <c r="Q111" s="247">
        <f>ROUND(E111*P111,2)</f>
        <v>30.27</v>
      </c>
      <c r="R111" s="247"/>
      <c r="S111" s="247" t="s">
        <v>111</v>
      </c>
      <c r="T111" s="249" t="s">
        <v>111</v>
      </c>
      <c r="U111" s="233">
        <v>0.12</v>
      </c>
      <c r="V111" s="233">
        <f>ROUND(E111*U111,2)</f>
        <v>13.45</v>
      </c>
      <c r="W111" s="233"/>
      <c r="X111" s="233" t="s">
        <v>112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121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31"/>
      <c r="B112" s="232"/>
      <c r="C112" s="254" t="s">
        <v>123</v>
      </c>
      <c r="D112" s="234"/>
      <c r="E112" s="235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115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31"/>
      <c r="B113" s="232"/>
      <c r="C113" s="254" t="s">
        <v>208</v>
      </c>
      <c r="D113" s="234"/>
      <c r="E113" s="235">
        <v>112.1</v>
      </c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115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43">
        <v>17</v>
      </c>
      <c r="B114" s="244" t="s">
        <v>209</v>
      </c>
      <c r="C114" s="253" t="s">
        <v>210</v>
      </c>
      <c r="D114" s="245" t="s">
        <v>129</v>
      </c>
      <c r="E114" s="246">
        <v>373.8775</v>
      </c>
      <c r="F114" s="247">
        <f>H114+J114</f>
        <v>0</v>
      </c>
      <c r="G114" s="247">
        <f>ROUND(E114*F114,2)</f>
        <v>0</v>
      </c>
      <c r="H114" s="248"/>
      <c r="I114" s="247">
        <f>ROUND(E114*H114,2)</f>
        <v>0</v>
      </c>
      <c r="J114" s="248"/>
      <c r="K114" s="247">
        <f>ROUND(E114*J114,2)</f>
        <v>0</v>
      </c>
      <c r="L114" s="247">
        <v>21</v>
      </c>
      <c r="M114" s="247">
        <f>G114*(1+L114/100)</f>
        <v>0</v>
      </c>
      <c r="N114" s="247">
        <v>0</v>
      </c>
      <c r="O114" s="247">
        <f>ROUND(E114*N114,2)</f>
        <v>0</v>
      </c>
      <c r="P114" s="247">
        <v>0</v>
      </c>
      <c r="Q114" s="247">
        <f>ROUND(E114*P114,2)</f>
        <v>0</v>
      </c>
      <c r="R114" s="247"/>
      <c r="S114" s="247" t="s">
        <v>111</v>
      </c>
      <c r="T114" s="249" t="s">
        <v>111</v>
      </c>
      <c r="U114" s="233">
        <v>0.37</v>
      </c>
      <c r="V114" s="233">
        <f>ROUND(E114*U114,2)</f>
        <v>138.33000000000001</v>
      </c>
      <c r="W114" s="233"/>
      <c r="X114" s="233" t="s">
        <v>112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113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31"/>
      <c r="B115" s="232"/>
      <c r="C115" s="254" t="s">
        <v>211</v>
      </c>
      <c r="D115" s="234"/>
      <c r="E115" s="235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115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31"/>
      <c r="B116" s="232"/>
      <c r="C116" s="254" t="s">
        <v>152</v>
      </c>
      <c r="D116" s="234"/>
      <c r="E116" s="235">
        <v>7.3710000000000004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115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>
      <c r="A117" s="231"/>
      <c r="B117" s="232"/>
      <c r="C117" s="254" t="s">
        <v>212</v>
      </c>
      <c r="D117" s="234"/>
      <c r="E117" s="235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115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31"/>
      <c r="B118" s="232"/>
      <c r="C118" s="254" t="s">
        <v>213</v>
      </c>
      <c r="D118" s="234"/>
      <c r="E118" s="235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115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31"/>
      <c r="B119" s="232"/>
      <c r="C119" s="254" t="s">
        <v>214</v>
      </c>
      <c r="D119" s="234"/>
      <c r="E119" s="235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115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31"/>
      <c r="B120" s="232"/>
      <c r="C120" s="254" t="s">
        <v>215</v>
      </c>
      <c r="D120" s="234"/>
      <c r="E120" s="235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115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31"/>
      <c r="B121" s="232"/>
      <c r="C121" s="254" t="s">
        <v>167</v>
      </c>
      <c r="D121" s="234"/>
      <c r="E121" s="235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115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31"/>
      <c r="B122" s="232"/>
      <c r="C122" s="254" t="s">
        <v>216</v>
      </c>
      <c r="D122" s="234"/>
      <c r="E122" s="235">
        <v>105.7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115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31"/>
      <c r="B123" s="232"/>
      <c r="C123" s="254" t="s">
        <v>169</v>
      </c>
      <c r="D123" s="234"/>
      <c r="E123" s="235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115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31"/>
      <c r="B124" s="232"/>
      <c r="C124" s="254" t="s">
        <v>217</v>
      </c>
      <c r="D124" s="234"/>
      <c r="E124" s="235">
        <v>172.55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115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1"/>
      <c r="B125" s="232"/>
      <c r="C125" s="254" t="s">
        <v>218</v>
      </c>
      <c r="D125" s="234"/>
      <c r="E125" s="235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115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31"/>
      <c r="B126" s="232"/>
      <c r="C126" s="254" t="s">
        <v>219</v>
      </c>
      <c r="D126" s="234"/>
      <c r="E126" s="235">
        <v>54.978000000000002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115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31"/>
      <c r="B127" s="232"/>
      <c r="C127" s="254" t="s">
        <v>220</v>
      </c>
      <c r="D127" s="234"/>
      <c r="E127" s="235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115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31"/>
      <c r="B128" s="232"/>
      <c r="C128" s="254" t="s">
        <v>221</v>
      </c>
      <c r="D128" s="234"/>
      <c r="E128" s="235">
        <v>16.9785</v>
      </c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115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31"/>
      <c r="B129" s="232"/>
      <c r="C129" s="254" t="s">
        <v>222</v>
      </c>
      <c r="D129" s="234"/>
      <c r="E129" s="235">
        <v>6.3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115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31"/>
      <c r="B130" s="232"/>
      <c r="C130" s="254" t="s">
        <v>223</v>
      </c>
      <c r="D130" s="234"/>
      <c r="E130" s="235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115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31"/>
      <c r="B131" s="232"/>
      <c r="C131" s="254" t="s">
        <v>224</v>
      </c>
      <c r="D131" s="234"/>
      <c r="E131" s="235">
        <v>10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115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43">
        <v>18</v>
      </c>
      <c r="B132" s="244" t="s">
        <v>225</v>
      </c>
      <c r="C132" s="253" t="s">
        <v>226</v>
      </c>
      <c r="D132" s="245" t="s">
        <v>202</v>
      </c>
      <c r="E132" s="246">
        <v>66.885000000000005</v>
      </c>
      <c r="F132" s="247">
        <f>H132+J132</f>
        <v>0</v>
      </c>
      <c r="G132" s="247">
        <f>ROUND(E132*F132,2)</f>
        <v>0</v>
      </c>
      <c r="H132" s="248"/>
      <c r="I132" s="247">
        <f>ROUND(E132*H132,2)</f>
        <v>0</v>
      </c>
      <c r="J132" s="248"/>
      <c r="K132" s="247">
        <f>ROUND(E132*J132,2)</f>
        <v>0</v>
      </c>
      <c r="L132" s="247">
        <v>21</v>
      </c>
      <c r="M132" s="247">
        <f>G132*(1+L132/100)</f>
        <v>0</v>
      </c>
      <c r="N132" s="247">
        <v>0</v>
      </c>
      <c r="O132" s="247">
        <f>ROUND(E132*N132,2)</f>
        <v>0</v>
      </c>
      <c r="P132" s="247">
        <v>0</v>
      </c>
      <c r="Q132" s="247">
        <f>ROUND(E132*P132,2)</f>
        <v>0</v>
      </c>
      <c r="R132" s="247"/>
      <c r="S132" s="247" t="s">
        <v>111</v>
      </c>
      <c r="T132" s="249" t="s">
        <v>111</v>
      </c>
      <c r="U132" s="233">
        <v>0</v>
      </c>
      <c r="V132" s="233">
        <f>ROUND(E132*U132,2)</f>
        <v>0</v>
      </c>
      <c r="W132" s="233"/>
      <c r="X132" s="233" t="s">
        <v>112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227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31"/>
      <c r="B133" s="232"/>
      <c r="C133" s="254" t="s">
        <v>143</v>
      </c>
      <c r="D133" s="234"/>
      <c r="E133" s="235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115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31"/>
      <c r="B134" s="232"/>
      <c r="C134" s="254" t="s">
        <v>228</v>
      </c>
      <c r="D134" s="234"/>
      <c r="E134" s="235">
        <v>37.484999999999999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115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31"/>
      <c r="B135" s="232"/>
      <c r="C135" s="254" t="s">
        <v>145</v>
      </c>
      <c r="D135" s="234"/>
      <c r="E135" s="235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115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31"/>
      <c r="B136" s="232"/>
      <c r="C136" s="254" t="s">
        <v>229</v>
      </c>
      <c r="D136" s="234"/>
      <c r="E136" s="235">
        <v>29.4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115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43">
        <v>19</v>
      </c>
      <c r="B137" s="244" t="s">
        <v>230</v>
      </c>
      <c r="C137" s="253" t="s">
        <v>231</v>
      </c>
      <c r="D137" s="245" t="s">
        <v>232</v>
      </c>
      <c r="E137" s="246">
        <v>3.6</v>
      </c>
      <c r="F137" s="247">
        <f>H137+J137</f>
        <v>0</v>
      </c>
      <c r="G137" s="247">
        <f>ROUND(E137*F137,2)</f>
        <v>0</v>
      </c>
      <c r="H137" s="248"/>
      <c r="I137" s="247">
        <f>ROUND(E137*H137,2)</f>
        <v>0</v>
      </c>
      <c r="J137" s="248"/>
      <c r="K137" s="247">
        <f>ROUND(E137*J137,2)</f>
        <v>0</v>
      </c>
      <c r="L137" s="247">
        <v>21</v>
      </c>
      <c r="M137" s="247">
        <f>G137*(1+L137/100)</f>
        <v>0</v>
      </c>
      <c r="N137" s="247">
        <v>1E-3</v>
      </c>
      <c r="O137" s="247">
        <f>ROUND(E137*N137,2)</f>
        <v>0</v>
      </c>
      <c r="P137" s="247">
        <v>0</v>
      </c>
      <c r="Q137" s="247">
        <f>ROUND(E137*P137,2)</f>
        <v>0</v>
      </c>
      <c r="R137" s="247" t="s">
        <v>233</v>
      </c>
      <c r="S137" s="247" t="s">
        <v>111</v>
      </c>
      <c r="T137" s="249" t="s">
        <v>111</v>
      </c>
      <c r="U137" s="233">
        <v>0</v>
      </c>
      <c r="V137" s="233">
        <f>ROUND(E137*U137,2)</f>
        <v>0</v>
      </c>
      <c r="W137" s="233"/>
      <c r="X137" s="233" t="s">
        <v>234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235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31"/>
      <c r="B138" s="232"/>
      <c r="C138" s="254" t="s">
        <v>236</v>
      </c>
      <c r="D138" s="234"/>
      <c r="E138" s="235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115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31"/>
      <c r="B139" s="232"/>
      <c r="C139" s="254" t="s">
        <v>174</v>
      </c>
      <c r="D139" s="234"/>
      <c r="E139" s="235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115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>
      <c r="A140" s="231"/>
      <c r="B140" s="232"/>
      <c r="C140" s="254" t="s">
        <v>237</v>
      </c>
      <c r="D140" s="234"/>
      <c r="E140" s="235">
        <v>3.6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115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>
      <c r="A141" s="243">
        <v>20</v>
      </c>
      <c r="B141" s="244" t="s">
        <v>238</v>
      </c>
      <c r="C141" s="253" t="s">
        <v>239</v>
      </c>
      <c r="D141" s="245" t="s">
        <v>110</v>
      </c>
      <c r="E141" s="246">
        <v>304.2</v>
      </c>
      <c r="F141" s="247">
        <f>H141+J141</f>
        <v>0</v>
      </c>
      <c r="G141" s="247">
        <f>ROUND(E141*F141,2)</f>
        <v>0</v>
      </c>
      <c r="H141" s="248"/>
      <c r="I141" s="247">
        <f>ROUND(E141*H141,2)</f>
        <v>0</v>
      </c>
      <c r="J141" s="248"/>
      <c r="K141" s="247">
        <f>ROUND(E141*J141,2)</f>
        <v>0</v>
      </c>
      <c r="L141" s="247">
        <v>21</v>
      </c>
      <c r="M141" s="247">
        <f>G141*(1+L141/100)</f>
        <v>0</v>
      </c>
      <c r="N141" s="247">
        <v>8.9999999999999993E-3</v>
      </c>
      <c r="O141" s="247">
        <f>ROUND(E141*N141,2)</f>
        <v>2.74</v>
      </c>
      <c r="P141" s="247">
        <v>0</v>
      </c>
      <c r="Q141" s="247">
        <f>ROUND(E141*P141,2)</f>
        <v>0</v>
      </c>
      <c r="R141" s="247" t="s">
        <v>233</v>
      </c>
      <c r="S141" s="247" t="s">
        <v>111</v>
      </c>
      <c r="T141" s="249" t="s">
        <v>111</v>
      </c>
      <c r="U141" s="233">
        <v>0</v>
      </c>
      <c r="V141" s="233">
        <f>ROUND(E141*U141,2)</f>
        <v>0</v>
      </c>
      <c r="W141" s="233"/>
      <c r="X141" s="233" t="s">
        <v>234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240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>
      <c r="A142" s="231"/>
      <c r="B142" s="232"/>
      <c r="C142" s="254" t="s">
        <v>241</v>
      </c>
      <c r="D142" s="234"/>
      <c r="E142" s="235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115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31"/>
      <c r="B143" s="232"/>
      <c r="C143" s="254" t="s">
        <v>191</v>
      </c>
      <c r="D143" s="234"/>
      <c r="E143" s="235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115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31"/>
      <c r="B144" s="232"/>
      <c r="C144" s="254" t="s">
        <v>179</v>
      </c>
      <c r="D144" s="234"/>
      <c r="E144" s="235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115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31"/>
      <c r="B145" s="232"/>
      <c r="C145" s="254" t="s">
        <v>192</v>
      </c>
      <c r="D145" s="234"/>
      <c r="E145" s="235">
        <v>94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115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31"/>
      <c r="B146" s="232"/>
      <c r="C146" s="254" t="s">
        <v>193</v>
      </c>
      <c r="D146" s="234"/>
      <c r="E146" s="235">
        <v>26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115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31"/>
      <c r="B147" s="232"/>
      <c r="C147" s="254" t="s">
        <v>182</v>
      </c>
      <c r="D147" s="234"/>
      <c r="E147" s="235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115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31"/>
      <c r="B148" s="232"/>
      <c r="C148" s="254" t="s">
        <v>194</v>
      </c>
      <c r="D148" s="234"/>
      <c r="E148" s="235">
        <v>37.200000000000003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115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31"/>
      <c r="B149" s="232"/>
      <c r="C149" s="254" t="s">
        <v>195</v>
      </c>
      <c r="D149" s="234"/>
      <c r="E149" s="235">
        <v>122.4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115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31"/>
      <c r="B150" s="232"/>
      <c r="C150" s="254" t="s">
        <v>196</v>
      </c>
      <c r="D150" s="234"/>
      <c r="E150" s="235">
        <v>24.6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115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>
      <c r="A151" s="243">
        <v>21</v>
      </c>
      <c r="B151" s="244" t="s">
        <v>242</v>
      </c>
      <c r="C151" s="253" t="s">
        <v>243</v>
      </c>
      <c r="D151" s="245" t="s">
        <v>129</v>
      </c>
      <c r="E151" s="246">
        <v>14.805</v>
      </c>
      <c r="F151" s="247">
        <f>H151+J151</f>
        <v>0</v>
      </c>
      <c r="G151" s="247">
        <f>ROUND(E151*F151,2)</f>
        <v>0</v>
      </c>
      <c r="H151" s="248"/>
      <c r="I151" s="247">
        <f>ROUND(E151*H151,2)</f>
        <v>0</v>
      </c>
      <c r="J151" s="248"/>
      <c r="K151" s="247">
        <f>ROUND(E151*J151,2)</f>
        <v>0</v>
      </c>
      <c r="L151" s="247">
        <v>21</v>
      </c>
      <c r="M151" s="247">
        <f>G151*(1+L151/100)</f>
        <v>0</v>
      </c>
      <c r="N151" s="247">
        <v>1.67</v>
      </c>
      <c r="O151" s="247">
        <f>ROUND(E151*N151,2)</f>
        <v>24.72</v>
      </c>
      <c r="P151" s="247">
        <v>0</v>
      </c>
      <c r="Q151" s="247">
        <f>ROUND(E151*P151,2)</f>
        <v>0</v>
      </c>
      <c r="R151" s="247" t="s">
        <v>233</v>
      </c>
      <c r="S151" s="247" t="s">
        <v>111</v>
      </c>
      <c r="T151" s="249" t="s">
        <v>111</v>
      </c>
      <c r="U151" s="233">
        <v>0</v>
      </c>
      <c r="V151" s="233">
        <f>ROUND(E151*U151,2)</f>
        <v>0</v>
      </c>
      <c r="W151" s="233"/>
      <c r="X151" s="233" t="s">
        <v>234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240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2.5" outlineLevel="1">
      <c r="A152" s="231"/>
      <c r="B152" s="232"/>
      <c r="C152" s="254" t="s">
        <v>188</v>
      </c>
      <c r="D152" s="234"/>
      <c r="E152" s="235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115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>
      <c r="A153" s="231"/>
      <c r="B153" s="232"/>
      <c r="C153" s="254" t="s">
        <v>244</v>
      </c>
      <c r="D153" s="234"/>
      <c r="E153" s="235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115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>
      <c r="A154" s="231"/>
      <c r="B154" s="232"/>
      <c r="C154" s="254" t="s">
        <v>179</v>
      </c>
      <c r="D154" s="234"/>
      <c r="E154" s="235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115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31"/>
      <c r="B155" s="232"/>
      <c r="C155" s="254" t="s">
        <v>245</v>
      </c>
      <c r="D155" s="234"/>
      <c r="E155" s="235">
        <v>2.35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115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31"/>
      <c r="B156" s="232"/>
      <c r="C156" s="254" t="s">
        <v>246</v>
      </c>
      <c r="D156" s="234"/>
      <c r="E156" s="235">
        <v>0.65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115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31"/>
      <c r="B157" s="232"/>
      <c r="C157" s="254" t="s">
        <v>182</v>
      </c>
      <c r="D157" s="234"/>
      <c r="E157" s="235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115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31"/>
      <c r="B158" s="232"/>
      <c r="C158" s="254" t="s">
        <v>247</v>
      </c>
      <c r="D158" s="234"/>
      <c r="E158" s="235">
        <v>0.93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115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31"/>
      <c r="B159" s="232"/>
      <c r="C159" s="254" t="s">
        <v>248</v>
      </c>
      <c r="D159" s="234"/>
      <c r="E159" s="235">
        <v>3.06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115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31"/>
      <c r="B160" s="232"/>
      <c r="C160" s="254" t="s">
        <v>249</v>
      </c>
      <c r="D160" s="234"/>
      <c r="E160" s="235">
        <v>0.61499999999999999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115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31"/>
      <c r="B161" s="232"/>
      <c r="C161" s="254" t="s">
        <v>174</v>
      </c>
      <c r="D161" s="234"/>
      <c r="E161" s="235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115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31"/>
      <c r="B162" s="232"/>
      <c r="C162" s="254" t="s">
        <v>250</v>
      </c>
      <c r="D162" s="234"/>
      <c r="E162" s="235">
        <v>7.2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115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43">
        <v>22</v>
      </c>
      <c r="B163" s="244" t="s">
        <v>251</v>
      </c>
      <c r="C163" s="253" t="s">
        <v>252</v>
      </c>
      <c r="D163" s="245" t="s">
        <v>202</v>
      </c>
      <c r="E163" s="246">
        <v>17</v>
      </c>
      <c r="F163" s="247">
        <f>H163+J163</f>
        <v>0</v>
      </c>
      <c r="G163" s="247">
        <f>ROUND(E163*F163,2)</f>
        <v>0</v>
      </c>
      <c r="H163" s="248"/>
      <c r="I163" s="247">
        <f>ROUND(E163*H163,2)</f>
        <v>0</v>
      </c>
      <c r="J163" s="248"/>
      <c r="K163" s="247">
        <f>ROUND(E163*J163,2)</f>
        <v>0</v>
      </c>
      <c r="L163" s="247">
        <v>21</v>
      </c>
      <c r="M163" s="247">
        <f>G163*(1+L163/100)</f>
        <v>0</v>
      </c>
      <c r="N163" s="247">
        <v>1</v>
      </c>
      <c r="O163" s="247">
        <f>ROUND(E163*N163,2)</f>
        <v>17</v>
      </c>
      <c r="P163" s="247">
        <v>0</v>
      </c>
      <c r="Q163" s="247">
        <f>ROUND(E163*P163,2)</f>
        <v>0</v>
      </c>
      <c r="R163" s="247" t="s">
        <v>233</v>
      </c>
      <c r="S163" s="247" t="s">
        <v>111</v>
      </c>
      <c r="T163" s="249" t="s">
        <v>111</v>
      </c>
      <c r="U163" s="233">
        <v>0</v>
      </c>
      <c r="V163" s="233">
        <f>ROUND(E163*U163,2)</f>
        <v>0</v>
      </c>
      <c r="W163" s="233"/>
      <c r="X163" s="233" t="s">
        <v>234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240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31"/>
      <c r="B164" s="232"/>
      <c r="C164" s="254" t="s">
        <v>166</v>
      </c>
      <c r="D164" s="234"/>
      <c r="E164" s="235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115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31"/>
      <c r="B165" s="232"/>
      <c r="C165" s="254" t="s">
        <v>167</v>
      </c>
      <c r="D165" s="234"/>
      <c r="E165" s="235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115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31"/>
      <c r="B166" s="232"/>
      <c r="C166" s="254" t="s">
        <v>253</v>
      </c>
      <c r="D166" s="234"/>
      <c r="E166" s="235">
        <v>6.8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115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31"/>
      <c r="B167" s="232"/>
      <c r="C167" s="254" t="s">
        <v>169</v>
      </c>
      <c r="D167" s="234"/>
      <c r="E167" s="235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115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31"/>
      <c r="B168" s="232"/>
      <c r="C168" s="254" t="s">
        <v>254</v>
      </c>
      <c r="D168" s="234"/>
      <c r="E168" s="235">
        <v>10.199999999999999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115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>
      <c r="A169" s="237" t="s">
        <v>106</v>
      </c>
      <c r="B169" s="238" t="s">
        <v>63</v>
      </c>
      <c r="C169" s="252" t="s">
        <v>64</v>
      </c>
      <c r="D169" s="239"/>
      <c r="E169" s="240"/>
      <c r="F169" s="241"/>
      <c r="G169" s="241">
        <f>SUMIF(AG170:AG180,"&lt;&gt;NOR",G170:G180)</f>
        <v>0</v>
      </c>
      <c r="H169" s="241"/>
      <c r="I169" s="241">
        <f>SUM(I170:I180)</f>
        <v>0</v>
      </c>
      <c r="J169" s="241"/>
      <c r="K169" s="241">
        <f>SUM(K170:K180)</f>
        <v>0</v>
      </c>
      <c r="L169" s="241"/>
      <c r="M169" s="241">
        <f>SUM(M170:M180)</f>
        <v>0</v>
      </c>
      <c r="N169" s="241"/>
      <c r="O169" s="241">
        <f>SUM(O170:O180)</f>
        <v>0</v>
      </c>
      <c r="P169" s="241"/>
      <c r="Q169" s="241">
        <f>SUM(Q170:Q180)</f>
        <v>0</v>
      </c>
      <c r="R169" s="241"/>
      <c r="S169" s="241"/>
      <c r="T169" s="242"/>
      <c r="U169" s="236"/>
      <c r="V169" s="236">
        <f>SUM(V170:V180)</f>
        <v>152.79</v>
      </c>
      <c r="W169" s="236"/>
      <c r="X169" s="236"/>
      <c r="AG169" t="s">
        <v>107</v>
      </c>
    </row>
    <row r="170" spans="1:60" ht="22.5" outlineLevel="1">
      <c r="A170" s="243">
        <v>23</v>
      </c>
      <c r="B170" s="244" t="s">
        <v>255</v>
      </c>
      <c r="C170" s="253" t="s">
        <v>256</v>
      </c>
      <c r="D170" s="245" t="s">
        <v>120</v>
      </c>
      <c r="E170" s="246">
        <v>1018.59</v>
      </c>
      <c r="F170" s="247">
        <f>H170+J170</f>
        <v>0</v>
      </c>
      <c r="G170" s="247">
        <f>ROUND(E170*F170,2)</f>
        <v>0</v>
      </c>
      <c r="H170" s="248"/>
      <c r="I170" s="247">
        <f>ROUND(E170*H170,2)</f>
        <v>0</v>
      </c>
      <c r="J170" s="248"/>
      <c r="K170" s="247">
        <f>ROUND(E170*J170,2)</f>
        <v>0</v>
      </c>
      <c r="L170" s="247">
        <v>21</v>
      </c>
      <c r="M170" s="247">
        <f>G170*(1+L170/100)</f>
        <v>0</v>
      </c>
      <c r="N170" s="247">
        <v>0</v>
      </c>
      <c r="O170" s="247">
        <f>ROUND(E170*N170,2)</f>
        <v>0</v>
      </c>
      <c r="P170" s="247">
        <v>0</v>
      </c>
      <c r="Q170" s="247">
        <f>ROUND(E170*P170,2)</f>
        <v>0</v>
      </c>
      <c r="R170" s="247"/>
      <c r="S170" s="247" t="s">
        <v>111</v>
      </c>
      <c r="T170" s="249" t="s">
        <v>111</v>
      </c>
      <c r="U170" s="233">
        <v>0.15</v>
      </c>
      <c r="V170" s="233">
        <f>ROUND(E170*U170,2)</f>
        <v>152.79</v>
      </c>
      <c r="W170" s="233"/>
      <c r="X170" s="233" t="s">
        <v>112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113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>
      <c r="A171" s="231"/>
      <c r="B171" s="232"/>
      <c r="C171" s="254" t="s">
        <v>215</v>
      </c>
      <c r="D171" s="234"/>
      <c r="E171" s="235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115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31"/>
      <c r="B172" s="232"/>
      <c r="C172" s="254" t="s">
        <v>167</v>
      </c>
      <c r="D172" s="234"/>
      <c r="E172" s="235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115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31"/>
      <c r="B173" s="232"/>
      <c r="C173" s="254" t="s">
        <v>257</v>
      </c>
      <c r="D173" s="234"/>
      <c r="E173" s="235">
        <v>302</v>
      </c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115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31"/>
      <c r="B174" s="232"/>
      <c r="C174" s="254" t="s">
        <v>169</v>
      </c>
      <c r="D174" s="234"/>
      <c r="E174" s="235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115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31"/>
      <c r="B175" s="232"/>
      <c r="C175" s="254" t="s">
        <v>258</v>
      </c>
      <c r="D175" s="234"/>
      <c r="E175" s="235">
        <v>493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115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31"/>
      <c r="B176" s="232"/>
      <c r="C176" s="254" t="s">
        <v>218</v>
      </c>
      <c r="D176" s="234"/>
      <c r="E176" s="235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115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>
      <c r="A177" s="231"/>
      <c r="B177" s="232"/>
      <c r="C177" s="254" t="s">
        <v>259</v>
      </c>
      <c r="D177" s="234"/>
      <c r="E177" s="235">
        <v>157.08000000000001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115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31"/>
      <c r="B178" s="232"/>
      <c r="C178" s="254" t="s">
        <v>220</v>
      </c>
      <c r="D178" s="234"/>
      <c r="E178" s="235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115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>
      <c r="A179" s="231"/>
      <c r="B179" s="232"/>
      <c r="C179" s="254" t="s">
        <v>260</v>
      </c>
      <c r="D179" s="234"/>
      <c r="E179" s="235">
        <v>48.51</v>
      </c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115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31"/>
      <c r="B180" s="232"/>
      <c r="C180" s="254" t="s">
        <v>261</v>
      </c>
      <c r="D180" s="234"/>
      <c r="E180" s="235">
        <v>18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115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>
      <c r="A181" s="237" t="s">
        <v>106</v>
      </c>
      <c r="B181" s="238" t="s">
        <v>65</v>
      </c>
      <c r="C181" s="252" t="s">
        <v>66</v>
      </c>
      <c r="D181" s="239"/>
      <c r="E181" s="240"/>
      <c r="F181" s="241"/>
      <c r="G181" s="241">
        <f>SUMIF(AG182:AG278,"&lt;&gt;NOR",G182:G278)</f>
        <v>0</v>
      </c>
      <c r="H181" s="241"/>
      <c r="I181" s="241">
        <f>SUM(I182:I278)</f>
        <v>0</v>
      </c>
      <c r="J181" s="241"/>
      <c r="K181" s="241">
        <f>SUM(K182:K278)</f>
        <v>0</v>
      </c>
      <c r="L181" s="241"/>
      <c r="M181" s="241">
        <f>SUM(M182:M278)</f>
        <v>0</v>
      </c>
      <c r="N181" s="241"/>
      <c r="O181" s="241">
        <f>SUM(O182:O278)</f>
        <v>1010.64</v>
      </c>
      <c r="P181" s="241"/>
      <c r="Q181" s="241">
        <f>SUM(Q182:Q278)</f>
        <v>0</v>
      </c>
      <c r="R181" s="241"/>
      <c r="S181" s="241"/>
      <c r="T181" s="242"/>
      <c r="U181" s="236"/>
      <c r="V181" s="236">
        <f>SUM(V182:V278)</f>
        <v>625.69999999999993</v>
      </c>
      <c r="W181" s="236"/>
      <c r="X181" s="236"/>
      <c r="AG181" t="s">
        <v>107</v>
      </c>
    </row>
    <row r="182" spans="1:60" ht="22.5" outlineLevel="1">
      <c r="A182" s="243">
        <v>24</v>
      </c>
      <c r="B182" s="244" t="s">
        <v>262</v>
      </c>
      <c r="C182" s="253" t="s">
        <v>263</v>
      </c>
      <c r="D182" s="245" t="s">
        <v>120</v>
      </c>
      <c r="E182" s="246">
        <v>795</v>
      </c>
      <c r="F182" s="247">
        <f>H182+J182</f>
        <v>0</v>
      </c>
      <c r="G182" s="247">
        <f>ROUND(E182*F182,2)</f>
        <v>0</v>
      </c>
      <c r="H182" s="248"/>
      <c r="I182" s="247">
        <f>ROUND(E182*H182,2)</f>
        <v>0</v>
      </c>
      <c r="J182" s="248"/>
      <c r="K182" s="247">
        <f>ROUND(E182*J182,2)</f>
        <v>0</v>
      </c>
      <c r="L182" s="247">
        <v>21</v>
      </c>
      <c r="M182" s="247">
        <f>G182*(1+L182/100)</f>
        <v>0</v>
      </c>
      <c r="N182" s="247">
        <v>0.28799999999999998</v>
      </c>
      <c r="O182" s="247">
        <f>ROUND(E182*N182,2)</f>
        <v>228.96</v>
      </c>
      <c r="P182" s="247">
        <v>0</v>
      </c>
      <c r="Q182" s="247">
        <f>ROUND(E182*P182,2)</f>
        <v>0</v>
      </c>
      <c r="R182" s="247"/>
      <c r="S182" s="247" t="s">
        <v>111</v>
      </c>
      <c r="T182" s="249" t="s">
        <v>111</v>
      </c>
      <c r="U182" s="233">
        <v>0.02</v>
      </c>
      <c r="V182" s="233">
        <f>ROUND(E182*U182,2)</f>
        <v>15.9</v>
      </c>
      <c r="W182" s="233"/>
      <c r="X182" s="233" t="s">
        <v>112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113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31"/>
      <c r="B183" s="232"/>
      <c r="C183" s="254" t="s">
        <v>215</v>
      </c>
      <c r="D183" s="234"/>
      <c r="E183" s="235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115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31"/>
      <c r="B184" s="232"/>
      <c r="C184" s="254" t="s">
        <v>167</v>
      </c>
      <c r="D184" s="234"/>
      <c r="E184" s="235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115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31"/>
      <c r="B185" s="232"/>
      <c r="C185" s="254" t="s">
        <v>257</v>
      </c>
      <c r="D185" s="234"/>
      <c r="E185" s="235">
        <v>302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115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>
      <c r="A186" s="231"/>
      <c r="B186" s="232"/>
      <c r="C186" s="254" t="s">
        <v>169</v>
      </c>
      <c r="D186" s="234"/>
      <c r="E186" s="235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115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31"/>
      <c r="B187" s="232"/>
      <c r="C187" s="254" t="s">
        <v>258</v>
      </c>
      <c r="D187" s="234"/>
      <c r="E187" s="235">
        <v>493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115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ht="22.5" outlineLevel="1">
      <c r="A188" s="243">
        <v>25</v>
      </c>
      <c r="B188" s="244" t="s">
        <v>264</v>
      </c>
      <c r="C188" s="253" t="s">
        <v>265</v>
      </c>
      <c r="D188" s="245" t="s">
        <v>120</v>
      </c>
      <c r="E188" s="246">
        <v>795</v>
      </c>
      <c r="F188" s="247">
        <f>H188+J188</f>
        <v>0</v>
      </c>
      <c r="G188" s="247">
        <f>ROUND(E188*F188,2)</f>
        <v>0</v>
      </c>
      <c r="H188" s="248"/>
      <c r="I188" s="247">
        <f>ROUND(E188*H188,2)</f>
        <v>0</v>
      </c>
      <c r="J188" s="248"/>
      <c r="K188" s="247">
        <f>ROUND(E188*J188,2)</f>
        <v>0</v>
      </c>
      <c r="L188" s="247">
        <v>21</v>
      </c>
      <c r="M188" s="247">
        <f>G188*(1+L188/100)</f>
        <v>0</v>
      </c>
      <c r="N188" s="247">
        <v>0.441</v>
      </c>
      <c r="O188" s="247">
        <f>ROUND(E188*N188,2)</f>
        <v>350.6</v>
      </c>
      <c r="P188" s="247">
        <v>0</v>
      </c>
      <c r="Q188" s="247">
        <f>ROUND(E188*P188,2)</f>
        <v>0</v>
      </c>
      <c r="R188" s="247"/>
      <c r="S188" s="247" t="s">
        <v>111</v>
      </c>
      <c r="T188" s="249" t="s">
        <v>111</v>
      </c>
      <c r="U188" s="233">
        <v>0.03</v>
      </c>
      <c r="V188" s="233">
        <f>ROUND(E188*U188,2)</f>
        <v>23.85</v>
      </c>
      <c r="W188" s="233"/>
      <c r="X188" s="233" t="s">
        <v>112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113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>
      <c r="A189" s="231"/>
      <c r="B189" s="232"/>
      <c r="C189" s="254" t="s">
        <v>215</v>
      </c>
      <c r="D189" s="234"/>
      <c r="E189" s="235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115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31"/>
      <c r="B190" s="232"/>
      <c r="C190" s="254" t="s">
        <v>167</v>
      </c>
      <c r="D190" s="234"/>
      <c r="E190" s="235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115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>
      <c r="A191" s="231"/>
      <c r="B191" s="232"/>
      <c r="C191" s="254" t="s">
        <v>257</v>
      </c>
      <c r="D191" s="234"/>
      <c r="E191" s="235">
        <v>302</v>
      </c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115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>
      <c r="A192" s="231"/>
      <c r="B192" s="232"/>
      <c r="C192" s="254" t="s">
        <v>169</v>
      </c>
      <c r="D192" s="234"/>
      <c r="E192" s="235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115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31"/>
      <c r="B193" s="232"/>
      <c r="C193" s="254" t="s">
        <v>258</v>
      </c>
      <c r="D193" s="234"/>
      <c r="E193" s="235">
        <v>493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115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2.5" outlineLevel="1">
      <c r="A194" s="243">
        <v>26</v>
      </c>
      <c r="B194" s="244" t="s">
        <v>266</v>
      </c>
      <c r="C194" s="253" t="s">
        <v>267</v>
      </c>
      <c r="D194" s="245" t="s">
        <v>120</v>
      </c>
      <c r="E194" s="246">
        <v>223.59</v>
      </c>
      <c r="F194" s="247">
        <f>H194+J194</f>
        <v>0</v>
      </c>
      <c r="G194" s="247">
        <f>ROUND(E194*F194,2)</f>
        <v>0</v>
      </c>
      <c r="H194" s="248"/>
      <c r="I194" s="247">
        <f>ROUND(E194*H194,2)</f>
        <v>0</v>
      </c>
      <c r="J194" s="248"/>
      <c r="K194" s="247">
        <f>ROUND(E194*J194,2)</f>
        <v>0</v>
      </c>
      <c r="L194" s="247">
        <v>21</v>
      </c>
      <c r="M194" s="247">
        <f>G194*(1+L194/100)</f>
        <v>0</v>
      </c>
      <c r="N194" s="247">
        <v>0.441</v>
      </c>
      <c r="O194" s="247">
        <f>ROUND(E194*N194,2)</f>
        <v>98.6</v>
      </c>
      <c r="P194" s="247">
        <v>0</v>
      </c>
      <c r="Q194" s="247">
        <f>ROUND(E194*P194,2)</f>
        <v>0</v>
      </c>
      <c r="R194" s="247"/>
      <c r="S194" s="247" t="s">
        <v>111</v>
      </c>
      <c r="T194" s="249" t="s">
        <v>111</v>
      </c>
      <c r="U194" s="233">
        <v>2.9000000000000001E-2</v>
      </c>
      <c r="V194" s="233">
        <f>ROUND(E194*U194,2)</f>
        <v>6.48</v>
      </c>
      <c r="W194" s="233"/>
      <c r="X194" s="233" t="s">
        <v>112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113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>
      <c r="A195" s="231"/>
      <c r="B195" s="232"/>
      <c r="C195" s="254" t="s">
        <v>218</v>
      </c>
      <c r="D195" s="234"/>
      <c r="E195" s="235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115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>
      <c r="A196" s="231"/>
      <c r="B196" s="232"/>
      <c r="C196" s="254" t="s">
        <v>259</v>
      </c>
      <c r="D196" s="234"/>
      <c r="E196" s="235">
        <v>157.08000000000001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115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31"/>
      <c r="B197" s="232"/>
      <c r="C197" s="254" t="s">
        <v>220</v>
      </c>
      <c r="D197" s="234"/>
      <c r="E197" s="235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115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31"/>
      <c r="B198" s="232"/>
      <c r="C198" s="254" t="s">
        <v>260</v>
      </c>
      <c r="D198" s="234"/>
      <c r="E198" s="235">
        <v>48.51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115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>
      <c r="A199" s="231"/>
      <c r="B199" s="232"/>
      <c r="C199" s="254" t="s">
        <v>261</v>
      </c>
      <c r="D199" s="234"/>
      <c r="E199" s="235">
        <v>18</v>
      </c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115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43">
        <v>27</v>
      </c>
      <c r="B200" s="244" t="s">
        <v>268</v>
      </c>
      <c r="C200" s="253" t="s">
        <v>269</v>
      </c>
      <c r="D200" s="245" t="s">
        <v>120</v>
      </c>
      <c r="E200" s="246">
        <v>290.10000000000002</v>
      </c>
      <c r="F200" s="247">
        <f>H200+J200</f>
        <v>0</v>
      </c>
      <c r="G200" s="247">
        <f>ROUND(E200*F200,2)</f>
        <v>0</v>
      </c>
      <c r="H200" s="248"/>
      <c r="I200" s="247">
        <f>ROUND(E200*H200,2)</f>
        <v>0</v>
      </c>
      <c r="J200" s="248"/>
      <c r="K200" s="247">
        <f>ROUND(E200*J200,2)</f>
        <v>0</v>
      </c>
      <c r="L200" s="247">
        <v>21</v>
      </c>
      <c r="M200" s="247">
        <f>G200*(1+L200/100)</f>
        <v>0</v>
      </c>
      <c r="N200" s="247">
        <v>0.15826000000000001</v>
      </c>
      <c r="O200" s="247">
        <f>ROUND(E200*N200,2)</f>
        <v>45.91</v>
      </c>
      <c r="P200" s="247">
        <v>0</v>
      </c>
      <c r="Q200" s="247">
        <f>ROUND(E200*P200,2)</f>
        <v>0</v>
      </c>
      <c r="R200" s="247"/>
      <c r="S200" s="247" t="s">
        <v>111</v>
      </c>
      <c r="T200" s="249" t="s">
        <v>111</v>
      </c>
      <c r="U200" s="233">
        <v>0.06</v>
      </c>
      <c r="V200" s="233">
        <f>ROUND(E200*U200,2)</f>
        <v>17.41</v>
      </c>
      <c r="W200" s="233"/>
      <c r="X200" s="233" t="s">
        <v>112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113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31"/>
      <c r="B201" s="232"/>
      <c r="C201" s="254" t="s">
        <v>270</v>
      </c>
      <c r="D201" s="234"/>
      <c r="E201" s="235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115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31"/>
      <c r="B202" s="232"/>
      <c r="C202" s="254" t="s">
        <v>218</v>
      </c>
      <c r="D202" s="234"/>
      <c r="E202" s="235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115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31"/>
      <c r="B203" s="232"/>
      <c r="C203" s="254" t="s">
        <v>259</v>
      </c>
      <c r="D203" s="234"/>
      <c r="E203" s="235">
        <v>157.08000000000001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115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31"/>
      <c r="B204" s="232"/>
      <c r="C204" s="254" t="s">
        <v>220</v>
      </c>
      <c r="D204" s="234"/>
      <c r="E204" s="235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115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>
      <c r="A205" s="231"/>
      <c r="B205" s="232"/>
      <c r="C205" s="254" t="s">
        <v>260</v>
      </c>
      <c r="D205" s="234"/>
      <c r="E205" s="235">
        <v>48.51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115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>
      <c r="A206" s="231"/>
      <c r="B206" s="232"/>
      <c r="C206" s="254" t="s">
        <v>261</v>
      </c>
      <c r="D206" s="234"/>
      <c r="E206" s="235">
        <v>18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115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>
      <c r="A207" s="231"/>
      <c r="B207" s="232"/>
      <c r="C207" s="254" t="s">
        <v>271</v>
      </c>
      <c r="D207" s="234"/>
      <c r="E207" s="235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115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>
      <c r="A208" s="231"/>
      <c r="B208" s="232"/>
      <c r="C208" s="254" t="s">
        <v>220</v>
      </c>
      <c r="D208" s="234"/>
      <c r="E208" s="235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115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31"/>
      <c r="B209" s="232"/>
      <c r="C209" s="254" t="s">
        <v>260</v>
      </c>
      <c r="D209" s="234"/>
      <c r="E209" s="235">
        <v>48.51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115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31"/>
      <c r="B210" s="232"/>
      <c r="C210" s="254" t="s">
        <v>261</v>
      </c>
      <c r="D210" s="234"/>
      <c r="E210" s="235">
        <v>18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115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ht="22.5" outlineLevel="1">
      <c r="A211" s="243">
        <v>28</v>
      </c>
      <c r="B211" s="244" t="s">
        <v>272</v>
      </c>
      <c r="C211" s="253" t="s">
        <v>273</v>
      </c>
      <c r="D211" s="245" t="s">
        <v>120</v>
      </c>
      <c r="E211" s="246">
        <v>223.59</v>
      </c>
      <c r="F211" s="247">
        <f>H211+J211</f>
        <v>0</v>
      </c>
      <c r="G211" s="247">
        <f>ROUND(E211*F211,2)</f>
        <v>0</v>
      </c>
      <c r="H211" s="248"/>
      <c r="I211" s="247">
        <f>ROUND(E211*H211,2)</f>
        <v>0</v>
      </c>
      <c r="J211" s="248"/>
      <c r="K211" s="247">
        <f>ROUND(E211*J211,2)</f>
        <v>0</v>
      </c>
      <c r="L211" s="247">
        <v>21</v>
      </c>
      <c r="M211" s="247">
        <f>G211*(1+L211/100)</f>
        <v>0</v>
      </c>
      <c r="N211" s="247">
        <v>0.38313999999999998</v>
      </c>
      <c r="O211" s="247">
        <f>ROUND(E211*N211,2)</f>
        <v>85.67</v>
      </c>
      <c r="P211" s="247">
        <v>0</v>
      </c>
      <c r="Q211" s="247">
        <f>ROUND(E211*P211,2)</f>
        <v>0</v>
      </c>
      <c r="R211" s="247"/>
      <c r="S211" s="247" t="s">
        <v>111</v>
      </c>
      <c r="T211" s="249" t="s">
        <v>111</v>
      </c>
      <c r="U211" s="233">
        <v>0.03</v>
      </c>
      <c r="V211" s="233">
        <f>ROUND(E211*U211,2)</f>
        <v>6.71</v>
      </c>
      <c r="W211" s="233"/>
      <c r="X211" s="233" t="s">
        <v>112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113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31"/>
      <c r="B212" s="232"/>
      <c r="C212" s="254" t="s">
        <v>218</v>
      </c>
      <c r="D212" s="234"/>
      <c r="E212" s="235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115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31"/>
      <c r="B213" s="232"/>
      <c r="C213" s="254" t="s">
        <v>259</v>
      </c>
      <c r="D213" s="234"/>
      <c r="E213" s="235">
        <v>157.08000000000001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115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31"/>
      <c r="B214" s="232"/>
      <c r="C214" s="254" t="s">
        <v>220</v>
      </c>
      <c r="D214" s="234"/>
      <c r="E214" s="235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115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>
      <c r="A215" s="231"/>
      <c r="B215" s="232"/>
      <c r="C215" s="254" t="s">
        <v>260</v>
      </c>
      <c r="D215" s="234"/>
      <c r="E215" s="235">
        <v>48.51</v>
      </c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115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>
      <c r="A216" s="231"/>
      <c r="B216" s="232"/>
      <c r="C216" s="254" t="s">
        <v>261</v>
      </c>
      <c r="D216" s="234"/>
      <c r="E216" s="235">
        <v>18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115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43">
        <v>29</v>
      </c>
      <c r="B217" s="244" t="s">
        <v>274</v>
      </c>
      <c r="C217" s="253" t="s">
        <v>275</v>
      </c>
      <c r="D217" s="245" t="s">
        <v>120</v>
      </c>
      <c r="E217" s="246">
        <v>1018.59</v>
      </c>
      <c r="F217" s="247">
        <f>H217+J217</f>
        <v>0</v>
      </c>
      <c r="G217" s="247">
        <f>ROUND(E217*F217,2)</f>
        <v>0</v>
      </c>
      <c r="H217" s="248"/>
      <c r="I217" s="247">
        <f>ROUND(E217*H217,2)</f>
        <v>0</v>
      </c>
      <c r="J217" s="248"/>
      <c r="K217" s="247">
        <f>ROUND(E217*J217,2)</f>
        <v>0</v>
      </c>
      <c r="L217" s="247">
        <v>21</v>
      </c>
      <c r="M217" s="247">
        <f>G217*(1+L217/100)</f>
        <v>0</v>
      </c>
      <c r="N217" s="247">
        <v>0</v>
      </c>
      <c r="O217" s="247">
        <f>ROUND(E217*N217,2)</f>
        <v>0</v>
      </c>
      <c r="P217" s="247">
        <v>0</v>
      </c>
      <c r="Q217" s="247">
        <f>ROUND(E217*P217,2)</f>
        <v>0</v>
      </c>
      <c r="R217" s="247"/>
      <c r="S217" s="247" t="s">
        <v>111</v>
      </c>
      <c r="T217" s="249" t="s">
        <v>111</v>
      </c>
      <c r="U217" s="233">
        <v>0.09</v>
      </c>
      <c r="V217" s="233">
        <f>ROUND(E217*U217,2)</f>
        <v>91.67</v>
      </c>
      <c r="W217" s="233"/>
      <c r="X217" s="233" t="s">
        <v>112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113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31"/>
      <c r="B218" s="232"/>
      <c r="C218" s="254" t="s">
        <v>218</v>
      </c>
      <c r="D218" s="234"/>
      <c r="E218" s="235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115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31"/>
      <c r="B219" s="232"/>
      <c r="C219" s="254" t="s">
        <v>259</v>
      </c>
      <c r="D219" s="234"/>
      <c r="E219" s="235">
        <v>157.08000000000001</v>
      </c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115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>
      <c r="A220" s="231"/>
      <c r="B220" s="232"/>
      <c r="C220" s="254" t="s">
        <v>220</v>
      </c>
      <c r="D220" s="234"/>
      <c r="E220" s="235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115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31"/>
      <c r="B221" s="232"/>
      <c r="C221" s="254" t="s">
        <v>260</v>
      </c>
      <c r="D221" s="234"/>
      <c r="E221" s="235">
        <v>48.51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115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>
      <c r="A222" s="231"/>
      <c r="B222" s="232"/>
      <c r="C222" s="254" t="s">
        <v>261</v>
      </c>
      <c r="D222" s="234"/>
      <c r="E222" s="235">
        <v>18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115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31"/>
      <c r="B223" s="232"/>
      <c r="C223" s="254" t="s">
        <v>215</v>
      </c>
      <c r="D223" s="234"/>
      <c r="E223" s="235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115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>
      <c r="A224" s="231"/>
      <c r="B224" s="232"/>
      <c r="C224" s="254" t="s">
        <v>167</v>
      </c>
      <c r="D224" s="234"/>
      <c r="E224" s="235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115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>
      <c r="A225" s="231"/>
      <c r="B225" s="232"/>
      <c r="C225" s="254" t="s">
        <v>257</v>
      </c>
      <c r="D225" s="234"/>
      <c r="E225" s="235">
        <v>302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115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31"/>
      <c r="B226" s="232"/>
      <c r="C226" s="254" t="s">
        <v>169</v>
      </c>
      <c r="D226" s="234"/>
      <c r="E226" s="235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115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>
      <c r="A227" s="231"/>
      <c r="B227" s="232"/>
      <c r="C227" s="254" t="s">
        <v>258</v>
      </c>
      <c r="D227" s="234"/>
      <c r="E227" s="235">
        <v>493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115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>
      <c r="A228" s="243">
        <v>30</v>
      </c>
      <c r="B228" s="244" t="s">
        <v>276</v>
      </c>
      <c r="C228" s="253" t="s">
        <v>277</v>
      </c>
      <c r="D228" s="245" t="s">
        <v>120</v>
      </c>
      <c r="E228" s="246">
        <v>66.510000000000005</v>
      </c>
      <c r="F228" s="247">
        <f>H228+J228</f>
        <v>0</v>
      </c>
      <c r="G228" s="247">
        <f>ROUND(E228*F228,2)</f>
        <v>0</v>
      </c>
      <c r="H228" s="248"/>
      <c r="I228" s="247">
        <f>ROUND(E228*H228,2)</f>
        <v>0</v>
      </c>
      <c r="J228" s="248"/>
      <c r="K228" s="247">
        <f>ROUND(E228*J228,2)</f>
        <v>0</v>
      </c>
      <c r="L228" s="247">
        <v>21</v>
      </c>
      <c r="M228" s="247">
        <f>G228*(1+L228/100)</f>
        <v>0</v>
      </c>
      <c r="N228" s="247">
        <v>3.4000000000000002E-4</v>
      </c>
      <c r="O228" s="247">
        <f>ROUND(E228*N228,2)</f>
        <v>0.02</v>
      </c>
      <c r="P228" s="247">
        <v>0</v>
      </c>
      <c r="Q228" s="247">
        <f>ROUND(E228*P228,2)</f>
        <v>0</v>
      </c>
      <c r="R228" s="247"/>
      <c r="S228" s="247" t="s">
        <v>111</v>
      </c>
      <c r="T228" s="249" t="s">
        <v>111</v>
      </c>
      <c r="U228" s="233">
        <v>0.01</v>
      </c>
      <c r="V228" s="233">
        <f>ROUND(E228*U228,2)</f>
        <v>0.67</v>
      </c>
      <c r="W228" s="233"/>
      <c r="X228" s="233" t="s">
        <v>112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113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31"/>
      <c r="B229" s="232"/>
      <c r="C229" s="254" t="s">
        <v>220</v>
      </c>
      <c r="D229" s="234"/>
      <c r="E229" s="235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115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31"/>
      <c r="B230" s="232"/>
      <c r="C230" s="254" t="s">
        <v>260</v>
      </c>
      <c r="D230" s="234"/>
      <c r="E230" s="235">
        <v>48.51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115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>
      <c r="A231" s="231"/>
      <c r="B231" s="232"/>
      <c r="C231" s="254" t="s">
        <v>261</v>
      </c>
      <c r="D231" s="234"/>
      <c r="E231" s="235">
        <v>18</v>
      </c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115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43">
        <v>31</v>
      </c>
      <c r="B232" s="244" t="s">
        <v>278</v>
      </c>
      <c r="C232" s="253" t="s">
        <v>279</v>
      </c>
      <c r="D232" s="245" t="s">
        <v>120</v>
      </c>
      <c r="E232" s="246">
        <v>447.18</v>
      </c>
      <c r="F232" s="247">
        <f>H232+J232</f>
        <v>0</v>
      </c>
      <c r="G232" s="247">
        <f>ROUND(E232*F232,2)</f>
        <v>0</v>
      </c>
      <c r="H232" s="248"/>
      <c r="I232" s="247">
        <f>ROUND(E232*H232,2)</f>
        <v>0</v>
      </c>
      <c r="J232" s="248"/>
      <c r="K232" s="247">
        <f>ROUND(E232*J232,2)</f>
        <v>0</v>
      </c>
      <c r="L232" s="247">
        <v>21</v>
      </c>
      <c r="M232" s="247">
        <f>G232*(1+L232/100)</f>
        <v>0</v>
      </c>
      <c r="N232" s="247">
        <v>5.0000000000000001E-4</v>
      </c>
      <c r="O232" s="247">
        <f>ROUND(E232*N232,2)</f>
        <v>0.22</v>
      </c>
      <c r="P232" s="247">
        <v>0</v>
      </c>
      <c r="Q232" s="247">
        <f>ROUND(E232*P232,2)</f>
        <v>0</v>
      </c>
      <c r="R232" s="247"/>
      <c r="S232" s="247" t="s">
        <v>111</v>
      </c>
      <c r="T232" s="249" t="s">
        <v>111</v>
      </c>
      <c r="U232" s="233">
        <v>2E-3</v>
      </c>
      <c r="V232" s="233">
        <f>ROUND(E232*U232,2)</f>
        <v>0.89</v>
      </c>
      <c r="W232" s="233"/>
      <c r="X232" s="233" t="s">
        <v>112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113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31"/>
      <c r="B233" s="232"/>
      <c r="C233" s="254" t="s">
        <v>280</v>
      </c>
      <c r="D233" s="234"/>
      <c r="E233" s="235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115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>
      <c r="A234" s="231"/>
      <c r="B234" s="232"/>
      <c r="C234" s="254" t="s">
        <v>218</v>
      </c>
      <c r="D234" s="234"/>
      <c r="E234" s="235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115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>
      <c r="A235" s="231"/>
      <c r="B235" s="232"/>
      <c r="C235" s="254" t="s">
        <v>281</v>
      </c>
      <c r="D235" s="234"/>
      <c r="E235" s="235">
        <v>314.16000000000003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115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>
      <c r="A236" s="231"/>
      <c r="B236" s="232"/>
      <c r="C236" s="254" t="s">
        <v>220</v>
      </c>
      <c r="D236" s="234"/>
      <c r="E236" s="235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115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>
      <c r="A237" s="231"/>
      <c r="B237" s="232"/>
      <c r="C237" s="254" t="s">
        <v>282</v>
      </c>
      <c r="D237" s="234"/>
      <c r="E237" s="235">
        <v>97.02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115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>
      <c r="A238" s="231"/>
      <c r="B238" s="232"/>
      <c r="C238" s="254" t="s">
        <v>283</v>
      </c>
      <c r="D238" s="234"/>
      <c r="E238" s="235">
        <v>36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115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43">
        <v>32</v>
      </c>
      <c r="B239" s="244" t="s">
        <v>284</v>
      </c>
      <c r="C239" s="253" t="s">
        <v>285</v>
      </c>
      <c r="D239" s="245" t="s">
        <v>120</v>
      </c>
      <c r="E239" s="246">
        <v>223.59</v>
      </c>
      <c r="F239" s="247">
        <f>H239+J239</f>
        <v>0</v>
      </c>
      <c r="G239" s="247">
        <f>ROUND(E239*F239,2)</f>
        <v>0</v>
      </c>
      <c r="H239" s="248"/>
      <c r="I239" s="247">
        <f>ROUND(E239*H239,2)</f>
        <v>0</v>
      </c>
      <c r="J239" s="248"/>
      <c r="K239" s="247">
        <f>ROUND(E239*J239,2)</f>
        <v>0</v>
      </c>
      <c r="L239" s="247">
        <v>21</v>
      </c>
      <c r="M239" s="247">
        <f>G239*(1+L239/100)</f>
        <v>0</v>
      </c>
      <c r="N239" s="247">
        <v>0.10373</v>
      </c>
      <c r="O239" s="247">
        <f>ROUND(E239*N239,2)</f>
        <v>23.19</v>
      </c>
      <c r="P239" s="247">
        <v>0</v>
      </c>
      <c r="Q239" s="247">
        <f>ROUND(E239*P239,2)</f>
        <v>0</v>
      </c>
      <c r="R239" s="247"/>
      <c r="S239" s="247" t="s">
        <v>111</v>
      </c>
      <c r="T239" s="249" t="s">
        <v>111</v>
      </c>
      <c r="U239" s="233">
        <v>0.06</v>
      </c>
      <c r="V239" s="233">
        <f>ROUND(E239*U239,2)</f>
        <v>13.42</v>
      </c>
      <c r="W239" s="233"/>
      <c r="X239" s="233" t="s">
        <v>112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113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>
      <c r="A240" s="231"/>
      <c r="B240" s="232"/>
      <c r="C240" s="254" t="s">
        <v>218</v>
      </c>
      <c r="D240" s="234"/>
      <c r="E240" s="235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115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>
      <c r="A241" s="231"/>
      <c r="B241" s="232"/>
      <c r="C241" s="254" t="s">
        <v>259</v>
      </c>
      <c r="D241" s="234"/>
      <c r="E241" s="235">
        <v>157.08000000000001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115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>
      <c r="A242" s="231"/>
      <c r="B242" s="232"/>
      <c r="C242" s="254" t="s">
        <v>220</v>
      </c>
      <c r="D242" s="234"/>
      <c r="E242" s="235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115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>
      <c r="A243" s="231"/>
      <c r="B243" s="232"/>
      <c r="C243" s="254" t="s">
        <v>260</v>
      </c>
      <c r="D243" s="234"/>
      <c r="E243" s="235">
        <v>48.51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115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>
      <c r="A244" s="231"/>
      <c r="B244" s="232"/>
      <c r="C244" s="254" t="s">
        <v>261</v>
      </c>
      <c r="D244" s="234"/>
      <c r="E244" s="235">
        <v>18</v>
      </c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115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>
      <c r="A245" s="243">
        <v>33</v>
      </c>
      <c r="B245" s="244" t="s">
        <v>286</v>
      </c>
      <c r="C245" s="253" t="s">
        <v>287</v>
      </c>
      <c r="D245" s="245" t="s">
        <v>120</v>
      </c>
      <c r="E245" s="246">
        <v>795</v>
      </c>
      <c r="F245" s="247">
        <f>H245+J245</f>
        <v>0</v>
      </c>
      <c r="G245" s="247">
        <f>ROUND(E245*F245,2)</f>
        <v>0</v>
      </c>
      <c r="H245" s="248"/>
      <c r="I245" s="247">
        <f>ROUND(E245*H245,2)</f>
        <v>0</v>
      </c>
      <c r="J245" s="248"/>
      <c r="K245" s="247">
        <f>ROUND(E245*J245,2)</f>
        <v>0</v>
      </c>
      <c r="L245" s="247">
        <v>21</v>
      </c>
      <c r="M245" s="247">
        <f>G245*(1+L245/100)</f>
        <v>0</v>
      </c>
      <c r="N245" s="247">
        <v>3.15E-2</v>
      </c>
      <c r="O245" s="247">
        <f>ROUND(E245*N245,2)</f>
        <v>25.04</v>
      </c>
      <c r="P245" s="247">
        <v>0</v>
      </c>
      <c r="Q245" s="247">
        <f>ROUND(E245*P245,2)</f>
        <v>0</v>
      </c>
      <c r="R245" s="247"/>
      <c r="S245" s="247" t="s">
        <v>111</v>
      </c>
      <c r="T245" s="249" t="s">
        <v>111</v>
      </c>
      <c r="U245" s="233">
        <v>0.49</v>
      </c>
      <c r="V245" s="233">
        <f>ROUND(E245*U245,2)</f>
        <v>389.55</v>
      </c>
      <c r="W245" s="233"/>
      <c r="X245" s="233" t="s">
        <v>112</v>
      </c>
      <c r="Y245" s="214"/>
      <c r="Z245" s="214"/>
      <c r="AA245" s="214"/>
      <c r="AB245" s="214"/>
      <c r="AC245" s="214"/>
      <c r="AD245" s="214"/>
      <c r="AE245" s="214"/>
      <c r="AF245" s="214"/>
      <c r="AG245" s="214" t="s">
        <v>113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>
      <c r="A246" s="231"/>
      <c r="B246" s="232"/>
      <c r="C246" s="254" t="s">
        <v>167</v>
      </c>
      <c r="D246" s="234"/>
      <c r="E246" s="235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115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>
      <c r="A247" s="231"/>
      <c r="B247" s="232"/>
      <c r="C247" s="254" t="s">
        <v>257</v>
      </c>
      <c r="D247" s="234"/>
      <c r="E247" s="235">
        <v>302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115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>
      <c r="A248" s="231"/>
      <c r="B248" s="232"/>
      <c r="C248" s="254" t="s">
        <v>169</v>
      </c>
      <c r="D248" s="234"/>
      <c r="E248" s="235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115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>
      <c r="A249" s="231"/>
      <c r="B249" s="232"/>
      <c r="C249" s="254" t="s">
        <v>258</v>
      </c>
      <c r="D249" s="234"/>
      <c r="E249" s="235">
        <v>493</v>
      </c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115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>
      <c r="A250" s="243">
        <v>34</v>
      </c>
      <c r="B250" s="244" t="s">
        <v>288</v>
      </c>
      <c r="C250" s="253" t="s">
        <v>289</v>
      </c>
      <c r="D250" s="245" t="s">
        <v>129</v>
      </c>
      <c r="E250" s="246">
        <v>19.716000000000001</v>
      </c>
      <c r="F250" s="247">
        <f>H250+J250</f>
        <v>0</v>
      </c>
      <c r="G250" s="247">
        <f>ROUND(E250*F250,2)</f>
        <v>0</v>
      </c>
      <c r="H250" s="248"/>
      <c r="I250" s="247">
        <f>ROUND(E250*H250,2)</f>
        <v>0</v>
      </c>
      <c r="J250" s="248"/>
      <c r="K250" s="247">
        <f>ROUND(E250*J250,2)</f>
        <v>0</v>
      </c>
      <c r="L250" s="247">
        <v>21</v>
      </c>
      <c r="M250" s="247">
        <f>G250*(1+L250/100)</f>
        <v>0</v>
      </c>
      <c r="N250" s="247">
        <v>0</v>
      </c>
      <c r="O250" s="247">
        <f>ROUND(E250*N250,2)</f>
        <v>0</v>
      </c>
      <c r="P250" s="247">
        <v>0</v>
      </c>
      <c r="Q250" s="247">
        <f>ROUND(E250*P250,2)</f>
        <v>0</v>
      </c>
      <c r="R250" s="247"/>
      <c r="S250" s="247" t="s">
        <v>111</v>
      </c>
      <c r="T250" s="249" t="s">
        <v>111</v>
      </c>
      <c r="U250" s="233">
        <v>3</v>
      </c>
      <c r="V250" s="233">
        <f>ROUND(E250*U250,2)</f>
        <v>59.15</v>
      </c>
      <c r="W250" s="233"/>
      <c r="X250" s="233" t="s">
        <v>112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113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22.5" outlineLevel="1">
      <c r="A251" s="231"/>
      <c r="B251" s="232"/>
      <c r="C251" s="254" t="s">
        <v>290</v>
      </c>
      <c r="D251" s="234"/>
      <c r="E251" s="235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115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>
      <c r="A252" s="231"/>
      <c r="B252" s="232"/>
      <c r="C252" s="254" t="s">
        <v>167</v>
      </c>
      <c r="D252" s="234"/>
      <c r="E252" s="235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115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>
      <c r="A253" s="231"/>
      <c r="B253" s="232"/>
      <c r="C253" s="254" t="s">
        <v>291</v>
      </c>
      <c r="D253" s="234"/>
      <c r="E253" s="235">
        <v>7.4896000000000003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115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>
      <c r="A254" s="231"/>
      <c r="B254" s="232"/>
      <c r="C254" s="254" t="s">
        <v>169</v>
      </c>
      <c r="D254" s="234"/>
      <c r="E254" s="235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115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>
      <c r="A255" s="231"/>
      <c r="B255" s="232"/>
      <c r="C255" s="254" t="s">
        <v>292</v>
      </c>
      <c r="D255" s="234"/>
      <c r="E255" s="235">
        <v>12.2264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115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>
      <c r="A256" s="243">
        <v>35</v>
      </c>
      <c r="B256" s="244" t="s">
        <v>242</v>
      </c>
      <c r="C256" s="253" t="s">
        <v>243</v>
      </c>
      <c r="D256" s="245" t="s">
        <v>129</v>
      </c>
      <c r="E256" s="246">
        <v>19.716000000000001</v>
      </c>
      <c r="F256" s="247">
        <f>H256+J256</f>
        <v>0</v>
      </c>
      <c r="G256" s="247">
        <f>ROUND(E256*F256,2)</f>
        <v>0</v>
      </c>
      <c r="H256" s="248"/>
      <c r="I256" s="247">
        <f>ROUND(E256*H256,2)</f>
        <v>0</v>
      </c>
      <c r="J256" s="248"/>
      <c r="K256" s="247">
        <f>ROUND(E256*J256,2)</f>
        <v>0</v>
      </c>
      <c r="L256" s="247">
        <v>21</v>
      </c>
      <c r="M256" s="247">
        <f>G256*(1+L256/100)</f>
        <v>0</v>
      </c>
      <c r="N256" s="247">
        <v>1.67</v>
      </c>
      <c r="O256" s="247">
        <f>ROUND(E256*N256,2)</f>
        <v>32.93</v>
      </c>
      <c r="P256" s="247">
        <v>0</v>
      </c>
      <c r="Q256" s="247">
        <f>ROUND(E256*P256,2)</f>
        <v>0</v>
      </c>
      <c r="R256" s="247" t="s">
        <v>233</v>
      </c>
      <c r="S256" s="247" t="s">
        <v>111</v>
      </c>
      <c r="T256" s="249" t="s">
        <v>111</v>
      </c>
      <c r="U256" s="233">
        <v>0</v>
      </c>
      <c r="V256" s="233">
        <f>ROUND(E256*U256,2)</f>
        <v>0</v>
      </c>
      <c r="W256" s="233"/>
      <c r="X256" s="233" t="s">
        <v>234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240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ht="22.5" outlineLevel="1">
      <c r="A257" s="231"/>
      <c r="B257" s="232"/>
      <c r="C257" s="254" t="s">
        <v>290</v>
      </c>
      <c r="D257" s="234"/>
      <c r="E257" s="235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115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>
      <c r="A258" s="231"/>
      <c r="B258" s="232"/>
      <c r="C258" s="254" t="s">
        <v>167</v>
      </c>
      <c r="D258" s="234"/>
      <c r="E258" s="235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115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>
      <c r="A259" s="231"/>
      <c r="B259" s="232"/>
      <c r="C259" s="254" t="s">
        <v>291</v>
      </c>
      <c r="D259" s="234"/>
      <c r="E259" s="235">
        <v>7.4896000000000003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115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>
      <c r="A260" s="231"/>
      <c r="B260" s="232"/>
      <c r="C260" s="254" t="s">
        <v>169</v>
      </c>
      <c r="D260" s="234"/>
      <c r="E260" s="235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115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>
      <c r="A261" s="231"/>
      <c r="B261" s="232"/>
      <c r="C261" s="254" t="s">
        <v>292</v>
      </c>
      <c r="D261" s="234"/>
      <c r="E261" s="235">
        <v>12.2264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115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>
      <c r="A262" s="243">
        <v>36</v>
      </c>
      <c r="B262" s="244" t="s">
        <v>293</v>
      </c>
      <c r="C262" s="253" t="s">
        <v>294</v>
      </c>
      <c r="D262" s="245" t="s">
        <v>120</v>
      </c>
      <c r="E262" s="246">
        <v>874.5</v>
      </c>
      <c r="F262" s="247">
        <f>H262+J262</f>
        <v>0</v>
      </c>
      <c r="G262" s="247">
        <f>ROUND(E262*F262,2)</f>
        <v>0</v>
      </c>
      <c r="H262" s="248"/>
      <c r="I262" s="247">
        <f>ROUND(E262*H262,2)</f>
        <v>0</v>
      </c>
      <c r="J262" s="248"/>
      <c r="K262" s="247">
        <f>ROUND(E262*J262,2)</f>
        <v>0</v>
      </c>
      <c r="L262" s="247">
        <v>21</v>
      </c>
      <c r="M262" s="247">
        <f>G262*(1+L262/100)</f>
        <v>0</v>
      </c>
      <c r="N262" s="247">
        <v>0.13627</v>
      </c>
      <c r="O262" s="247">
        <f>ROUND(E262*N262,2)</f>
        <v>119.17</v>
      </c>
      <c r="P262" s="247">
        <v>0</v>
      </c>
      <c r="Q262" s="247">
        <f>ROUND(E262*P262,2)</f>
        <v>0</v>
      </c>
      <c r="R262" s="247" t="s">
        <v>233</v>
      </c>
      <c r="S262" s="247" t="s">
        <v>111</v>
      </c>
      <c r="T262" s="249" t="s">
        <v>111</v>
      </c>
      <c r="U262" s="233">
        <v>0</v>
      </c>
      <c r="V262" s="233">
        <f>ROUND(E262*U262,2)</f>
        <v>0</v>
      </c>
      <c r="W262" s="233"/>
      <c r="X262" s="233" t="s">
        <v>234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240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>
      <c r="A263" s="231"/>
      <c r="B263" s="232"/>
      <c r="C263" s="254" t="s">
        <v>167</v>
      </c>
      <c r="D263" s="234"/>
      <c r="E263" s="235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115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>
      <c r="A264" s="231"/>
      <c r="B264" s="232"/>
      <c r="C264" s="254" t="s">
        <v>295</v>
      </c>
      <c r="D264" s="234"/>
      <c r="E264" s="235">
        <v>332.2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115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>
      <c r="A265" s="231"/>
      <c r="B265" s="232"/>
      <c r="C265" s="254" t="s">
        <v>169</v>
      </c>
      <c r="D265" s="234"/>
      <c r="E265" s="235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115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>
      <c r="A266" s="231"/>
      <c r="B266" s="232"/>
      <c r="C266" s="254" t="s">
        <v>296</v>
      </c>
      <c r="D266" s="234"/>
      <c r="E266" s="235">
        <v>542.29999999999995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115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>
      <c r="A267" s="243">
        <v>37</v>
      </c>
      <c r="B267" s="244" t="s">
        <v>297</v>
      </c>
      <c r="C267" s="253" t="s">
        <v>298</v>
      </c>
      <c r="D267" s="245" t="s">
        <v>120</v>
      </c>
      <c r="E267" s="246">
        <v>245.94900000000001</v>
      </c>
      <c r="F267" s="247">
        <f>H267+J267</f>
        <v>0</v>
      </c>
      <c r="G267" s="247">
        <f>ROUND(E267*F267,2)</f>
        <v>0</v>
      </c>
      <c r="H267" s="248"/>
      <c r="I267" s="247">
        <f>ROUND(E267*H267,2)</f>
        <v>0</v>
      </c>
      <c r="J267" s="248"/>
      <c r="K267" s="247">
        <f>ROUND(E267*J267,2)</f>
        <v>0</v>
      </c>
      <c r="L267" s="247">
        <v>21</v>
      </c>
      <c r="M267" s="247">
        <f>G267*(1+L267/100)</f>
        <v>0</v>
      </c>
      <c r="N267" s="247">
        <v>2.9999999999999997E-4</v>
      </c>
      <c r="O267" s="247">
        <f>ROUND(E267*N267,2)</f>
        <v>7.0000000000000007E-2</v>
      </c>
      <c r="P267" s="247">
        <v>0</v>
      </c>
      <c r="Q267" s="247">
        <f>ROUND(E267*P267,2)</f>
        <v>0</v>
      </c>
      <c r="R267" s="247" t="s">
        <v>233</v>
      </c>
      <c r="S267" s="247" t="s">
        <v>111</v>
      </c>
      <c r="T267" s="249" t="s">
        <v>111</v>
      </c>
      <c r="U267" s="233">
        <v>0</v>
      </c>
      <c r="V267" s="233">
        <f>ROUND(E267*U267,2)</f>
        <v>0</v>
      </c>
      <c r="W267" s="233"/>
      <c r="X267" s="233" t="s">
        <v>234</v>
      </c>
      <c r="Y267" s="214"/>
      <c r="Z267" s="214"/>
      <c r="AA267" s="214"/>
      <c r="AB267" s="214"/>
      <c r="AC267" s="214"/>
      <c r="AD267" s="214"/>
      <c r="AE267" s="214"/>
      <c r="AF267" s="214"/>
      <c r="AG267" s="214" t="s">
        <v>240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>
      <c r="A268" s="231"/>
      <c r="B268" s="232"/>
      <c r="C268" s="254" t="s">
        <v>218</v>
      </c>
      <c r="D268" s="234"/>
      <c r="E268" s="235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115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>
      <c r="A269" s="231"/>
      <c r="B269" s="232"/>
      <c r="C269" s="254" t="s">
        <v>299</v>
      </c>
      <c r="D269" s="234"/>
      <c r="E269" s="235">
        <v>172.78800000000001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115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>
      <c r="A270" s="231"/>
      <c r="B270" s="232"/>
      <c r="C270" s="254" t="s">
        <v>220</v>
      </c>
      <c r="D270" s="234"/>
      <c r="E270" s="235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115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>
      <c r="A271" s="231"/>
      <c r="B271" s="232"/>
      <c r="C271" s="254" t="s">
        <v>300</v>
      </c>
      <c r="D271" s="234"/>
      <c r="E271" s="235">
        <v>53.360999999999997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115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>
      <c r="A272" s="231"/>
      <c r="B272" s="232"/>
      <c r="C272" s="254" t="s">
        <v>301</v>
      </c>
      <c r="D272" s="234"/>
      <c r="E272" s="235">
        <v>19.8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115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>
      <c r="A273" s="243">
        <v>38</v>
      </c>
      <c r="B273" s="244" t="s">
        <v>302</v>
      </c>
      <c r="C273" s="253" t="s">
        <v>303</v>
      </c>
      <c r="D273" s="245" t="s">
        <v>120</v>
      </c>
      <c r="E273" s="246">
        <v>874.5</v>
      </c>
      <c r="F273" s="247">
        <f>H273+J273</f>
        <v>0</v>
      </c>
      <c r="G273" s="247">
        <f>ROUND(E273*F273,2)</f>
        <v>0</v>
      </c>
      <c r="H273" s="248"/>
      <c r="I273" s="247">
        <f>ROUND(E273*H273,2)</f>
        <v>0</v>
      </c>
      <c r="J273" s="248"/>
      <c r="K273" s="247">
        <f>ROUND(E273*J273,2)</f>
        <v>0</v>
      </c>
      <c r="L273" s="247">
        <v>21</v>
      </c>
      <c r="M273" s="247">
        <f>G273*(1+L273/100)</f>
        <v>0</v>
      </c>
      <c r="N273" s="247">
        <v>2.9999999999999997E-4</v>
      </c>
      <c r="O273" s="247">
        <f>ROUND(E273*N273,2)</f>
        <v>0.26</v>
      </c>
      <c r="P273" s="247">
        <v>0</v>
      </c>
      <c r="Q273" s="247">
        <f>ROUND(E273*P273,2)</f>
        <v>0</v>
      </c>
      <c r="R273" s="247" t="s">
        <v>233</v>
      </c>
      <c r="S273" s="247" t="s">
        <v>111</v>
      </c>
      <c r="T273" s="249" t="s">
        <v>111</v>
      </c>
      <c r="U273" s="233">
        <v>0</v>
      </c>
      <c r="V273" s="233">
        <f>ROUND(E273*U273,2)</f>
        <v>0</v>
      </c>
      <c r="W273" s="233"/>
      <c r="X273" s="233" t="s">
        <v>234</v>
      </c>
      <c r="Y273" s="214"/>
      <c r="Z273" s="214"/>
      <c r="AA273" s="214"/>
      <c r="AB273" s="214"/>
      <c r="AC273" s="214"/>
      <c r="AD273" s="214"/>
      <c r="AE273" s="214"/>
      <c r="AF273" s="214"/>
      <c r="AG273" s="214" t="s">
        <v>240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>
      <c r="A274" s="231"/>
      <c r="B274" s="232"/>
      <c r="C274" s="254" t="s">
        <v>215</v>
      </c>
      <c r="D274" s="234"/>
      <c r="E274" s="235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115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>
      <c r="A275" s="231"/>
      <c r="B275" s="232"/>
      <c r="C275" s="254" t="s">
        <v>167</v>
      </c>
      <c r="D275" s="234"/>
      <c r="E275" s="235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115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>
      <c r="A276" s="231"/>
      <c r="B276" s="232"/>
      <c r="C276" s="254" t="s">
        <v>295</v>
      </c>
      <c r="D276" s="234"/>
      <c r="E276" s="235">
        <v>332.2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115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>
      <c r="A277" s="231"/>
      <c r="B277" s="232"/>
      <c r="C277" s="254" t="s">
        <v>169</v>
      </c>
      <c r="D277" s="234"/>
      <c r="E277" s="235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115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>
      <c r="A278" s="231"/>
      <c r="B278" s="232"/>
      <c r="C278" s="254" t="s">
        <v>296</v>
      </c>
      <c r="D278" s="234"/>
      <c r="E278" s="235">
        <v>542.29999999999995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115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>
      <c r="A279" s="237" t="s">
        <v>106</v>
      </c>
      <c r="B279" s="238" t="s">
        <v>67</v>
      </c>
      <c r="C279" s="252" t="s">
        <v>68</v>
      </c>
      <c r="D279" s="239"/>
      <c r="E279" s="240"/>
      <c r="F279" s="241"/>
      <c r="G279" s="241">
        <f>SUMIF(AG280:AG348,"&lt;&gt;NOR",G280:G348)</f>
        <v>0</v>
      </c>
      <c r="H279" s="241"/>
      <c r="I279" s="241">
        <f>SUM(I280:I348)</f>
        <v>0</v>
      </c>
      <c r="J279" s="241"/>
      <c r="K279" s="241">
        <f>SUM(K280:K348)</f>
        <v>0</v>
      </c>
      <c r="L279" s="241"/>
      <c r="M279" s="241">
        <f>SUM(M280:M348)</f>
        <v>0</v>
      </c>
      <c r="N279" s="241"/>
      <c r="O279" s="241">
        <f>SUM(O280:O348)</f>
        <v>0.45</v>
      </c>
      <c r="P279" s="241"/>
      <c r="Q279" s="241">
        <f>SUM(Q280:Q348)</f>
        <v>0</v>
      </c>
      <c r="R279" s="241"/>
      <c r="S279" s="241"/>
      <c r="T279" s="242"/>
      <c r="U279" s="236"/>
      <c r="V279" s="236">
        <f>SUM(V280:V348)</f>
        <v>16.119999999999997</v>
      </c>
      <c r="W279" s="236"/>
      <c r="X279" s="236"/>
      <c r="AG279" t="s">
        <v>107</v>
      </c>
    </row>
    <row r="280" spans="1:60" outlineLevel="1">
      <c r="A280" s="243">
        <v>39</v>
      </c>
      <c r="B280" s="244" t="s">
        <v>304</v>
      </c>
      <c r="C280" s="253" t="s">
        <v>305</v>
      </c>
      <c r="D280" s="245" t="s">
        <v>120</v>
      </c>
      <c r="E280" s="246">
        <v>118.02719999999999</v>
      </c>
      <c r="F280" s="247">
        <f>H280+J280</f>
        <v>0</v>
      </c>
      <c r="G280" s="247">
        <f>ROUND(E280*F280,2)</f>
        <v>0</v>
      </c>
      <c r="H280" s="248"/>
      <c r="I280" s="247">
        <f>ROUND(E280*H280,2)</f>
        <v>0</v>
      </c>
      <c r="J280" s="248"/>
      <c r="K280" s="247">
        <f>ROUND(E280*J280,2)</f>
        <v>0</v>
      </c>
      <c r="L280" s="247">
        <v>21</v>
      </c>
      <c r="M280" s="247">
        <f>G280*(1+L280/100)</f>
        <v>0</v>
      </c>
      <c r="N280" s="247">
        <v>3.0000000000000001E-5</v>
      </c>
      <c r="O280" s="247">
        <f>ROUND(E280*N280,2)</f>
        <v>0</v>
      </c>
      <c r="P280" s="247">
        <v>0</v>
      </c>
      <c r="Q280" s="247">
        <f>ROUND(E280*P280,2)</f>
        <v>0</v>
      </c>
      <c r="R280" s="247"/>
      <c r="S280" s="247" t="s">
        <v>111</v>
      </c>
      <c r="T280" s="249" t="s">
        <v>111</v>
      </c>
      <c r="U280" s="233">
        <v>0.04</v>
      </c>
      <c r="V280" s="233">
        <f>ROUND(E280*U280,2)</f>
        <v>4.72</v>
      </c>
      <c r="W280" s="233"/>
      <c r="X280" s="233" t="s">
        <v>112</v>
      </c>
      <c r="Y280" s="214"/>
      <c r="Z280" s="214"/>
      <c r="AA280" s="214"/>
      <c r="AB280" s="214"/>
      <c r="AC280" s="214"/>
      <c r="AD280" s="214"/>
      <c r="AE280" s="214"/>
      <c r="AF280" s="214"/>
      <c r="AG280" s="214" t="s">
        <v>113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>
      <c r="A281" s="231"/>
      <c r="B281" s="232"/>
      <c r="C281" s="254" t="s">
        <v>306</v>
      </c>
      <c r="D281" s="234"/>
      <c r="E281" s="235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115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>
      <c r="A282" s="231"/>
      <c r="B282" s="232"/>
      <c r="C282" s="254" t="s">
        <v>167</v>
      </c>
      <c r="D282" s="234"/>
      <c r="E282" s="235"/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115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>
      <c r="A283" s="231"/>
      <c r="B283" s="232"/>
      <c r="C283" s="254" t="s">
        <v>307</v>
      </c>
      <c r="D283" s="234"/>
      <c r="E283" s="235">
        <v>26.376000000000001</v>
      </c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115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>
      <c r="A284" s="231"/>
      <c r="B284" s="232"/>
      <c r="C284" s="254" t="s">
        <v>169</v>
      </c>
      <c r="D284" s="234"/>
      <c r="E284" s="235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115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>
      <c r="A285" s="231"/>
      <c r="B285" s="232"/>
      <c r="C285" s="254" t="s">
        <v>308</v>
      </c>
      <c r="D285" s="234"/>
      <c r="E285" s="235">
        <v>31.651199999999999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115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ht="22.5" outlineLevel="1">
      <c r="A286" s="231"/>
      <c r="B286" s="232"/>
      <c r="C286" s="254" t="s">
        <v>309</v>
      </c>
      <c r="D286" s="234"/>
      <c r="E286" s="235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115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>
      <c r="A287" s="231"/>
      <c r="B287" s="232"/>
      <c r="C287" s="254" t="s">
        <v>167</v>
      </c>
      <c r="D287" s="234"/>
      <c r="E287" s="235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115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>
      <c r="A288" s="231"/>
      <c r="B288" s="232"/>
      <c r="C288" s="254" t="s">
        <v>310</v>
      </c>
      <c r="D288" s="234"/>
      <c r="E288" s="235">
        <v>24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115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>
      <c r="A289" s="231"/>
      <c r="B289" s="232"/>
      <c r="C289" s="254" t="s">
        <v>169</v>
      </c>
      <c r="D289" s="234"/>
      <c r="E289" s="235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115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>
      <c r="A290" s="231"/>
      <c r="B290" s="232"/>
      <c r="C290" s="254" t="s">
        <v>311</v>
      </c>
      <c r="D290" s="234"/>
      <c r="E290" s="235">
        <v>36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115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>
      <c r="A291" s="243">
        <v>40</v>
      </c>
      <c r="B291" s="244" t="s">
        <v>312</v>
      </c>
      <c r="C291" s="253" t="s">
        <v>313</v>
      </c>
      <c r="D291" s="245" t="s">
        <v>207</v>
      </c>
      <c r="E291" s="246">
        <v>110</v>
      </c>
      <c r="F291" s="247">
        <f>H291+J291</f>
        <v>0</v>
      </c>
      <c r="G291" s="247">
        <f>ROUND(E291*F291,2)</f>
        <v>0</v>
      </c>
      <c r="H291" s="248"/>
      <c r="I291" s="247">
        <f>ROUND(E291*H291,2)</f>
        <v>0</v>
      </c>
      <c r="J291" s="248"/>
      <c r="K291" s="247">
        <f>ROUND(E291*J291,2)</f>
        <v>0</v>
      </c>
      <c r="L291" s="247">
        <v>21</v>
      </c>
      <c r="M291" s="247">
        <f>G291*(1+L291/100)</f>
        <v>0</v>
      </c>
      <c r="N291" s="247">
        <v>0</v>
      </c>
      <c r="O291" s="247">
        <f>ROUND(E291*N291,2)</f>
        <v>0</v>
      </c>
      <c r="P291" s="247">
        <v>0</v>
      </c>
      <c r="Q291" s="247">
        <f>ROUND(E291*P291,2)</f>
        <v>0</v>
      </c>
      <c r="R291" s="247"/>
      <c r="S291" s="247" t="s">
        <v>111</v>
      </c>
      <c r="T291" s="249" t="s">
        <v>111</v>
      </c>
      <c r="U291" s="233">
        <v>0.05</v>
      </c>
      <c r="V291" s="233">
        <f>ROUND(E291*U291,2)</f>
        <v>5.5</v>
      </c>
      <c r="W291" s="233"/>
      <c r="X291" s="233" t="s">
        <v>112</v>
      </c>
      <c r="Y291" s="214"/>
      <c r="Z291" s="214"/>
      <c r="AA291" s="214"/>
      <c r="AB291" s="214"/>
      <c r="AC291" s="214"/>
      <c r="AD291" s="214"/>
      <c r="AE291" s="214"/>
      <c r="AF291" s="214"/>
      <c r="AG291" s="214" t="s">
        <v>113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>
      <c r="A292" s="231"/>
      <c r="B292" s="232"/>
      <c r="C292" s="254" t="s">
        <v>167</v>
      </c>
      <c r="D292" s="234"/>
      <c r="E292" s="235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115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>
      <c r="A293" s="231"/>
      <c r="B293" s="232"/>
      <c r="C293" s="254" t="s">
        <v>314</v>
      </c>
      <c r="D293" s="234"/>
      <c r="E293" s="235">
        <v>50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115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>
      <c r="A294" s="231"/>
      <c r="B294" s="232"/>
      <c r="C294" s="254" t="s">
        <v>169</v>
      </c>
      <c r="D294" s="234"/>
      <c r="E294" s="235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115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>
      <c r="A295" s="231"/>
      <c r="B295" s="232"/>
      <c r="C295" s="254" t="s">
        <v>315</v>
      </c>
      <c r="D295" s="234"/>
      <c r="E295" s="235">
        <v>60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115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ht="22.5" outlineLevel="1">
      <c r="A296" s="243">
        <v>41</v>
      </c>
      <c r="B296" s="244" t="s">
        <v>316</v>
      </c>
      <c r="C296" s="253" t="s">
        <v>317</v>
      </c>
      <c r="D296" s="245" t="s">
        <v>110</v>
      </c>
      <c r="E296" s="246">
        <v>4</v>
      </c>
      <c r="F296" s="247">
        <f>H296+J296</f>
        <v>0</v>
      </c>
      <c r="G296" s="247">
        <f>ROUND(E296*F296,2)</f>
        <v>0</v>
      </c>
      <c r="H296" s="248"/>
      <c r="I296" s="247">
        <f>ROUND(E296*H296,2)</f>
        <v>0</v>
      </c>
      <c r="J296" s="248"/>
      <c r="K296" s="247">
        <f>ROUND(E296*J296,2)</f>
        <v>0</v>
      </c>
      <c r="L296" s="247">
        <v>21</v>
      </c>
      <c r="M296" s="247">
        <f>G296*(1+L296/100)</f>
        <v>0</v>
      </c>
      <c r="N296" s="247">
        <v>0</v>
      </c>
      <c r="O296" s="247">
        <f>ROUND(E296*N296,2)</f>
        <v>0</v>
      </c>
      <c r="P296" s="247">
        <v>0</v>
      </c>
      <c r="Q296" s="247">
        <f>ROUND(E296*P296,2)</f>
        <v>0</v>
      </c>
      <c r="R296" s="247"/>
      <c r="S296" s="247" t="s">
        <v>111</v>
      </c>
      <c r="T296" s="249" t="s">
        <v>111</v>
      </c>
      <c r="U296" s="233">
        <v>0.65</v>
      </c>
      <c r="V296" s="233">
        <f>ROUND(E296*U296,2)</f>
        <v>2.6</v>
      </c>
      <c r="W296" s="233"/>
      <c r="X296" s="233" t="s">
        <v>112</v>
      </c>
      <c r="Y296" s="214"/>
      <c r="Z296" s="214"/>
      <c r="AA296" s="214"/>
      <c r="AB296" s="214"/>
      <c r="AC296" s="214"/>
      <c r="AD296" s="214"/>
      <c r="AE296" s="214"/>
      <c r="AF296" s="214"/>
      <c r="AG296" s="214" t="s">
        <v>113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>
      <c r="A297" s="231"/>
      <c r="B297" s="232"/>
      <c r="C297" s="254" t="s">
        <v>167</v>
      </c>
      <c r="D297" s="234"/>
      <c r="E297" s="235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115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>
      <c r="A298" s="231"/>
      <c r="B298" s="232"/>
      <c r="C298" s="254" t="s">
        <v>63</v>
      </c>
      <c r="D298" s="234"/>
      <c r="E298" s="235">
        <v>2</v>
      </c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115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>
      <c r="A299" s="231"/>
      <c r="B299" s="232"/>
      <c r="C299" s="254" t="s">
        <v>169</v>
      </c>
      <c r="D299" s="234"/>
      <c r="E299" s="235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115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>
      <c r="A300" s="231"/>
      <c r="B300" s="232"/>
      <c r="C300" s="254" t="s">
        <v>63</v>
      </c>
      <c r="D300" s="234"/>
      <c r="E300" s="235">
        <v>2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115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>
      <c r="A301" s="243">
        <v>42</v>
      </c>
      <c r="B301" s="244" t="s">
        <v>318</v>
      </c>
      <c r="C301" s="253" t="s">
        <v>319</v>
      </c>
      <c r="D301" s="245" t="s">
        <v>207</v>
      </c>
      <c r="E301" s="246">
        <v>110</v>
      </c>
      <c r="F301" s="247">
        <f>H301+J301</f>
        <v>0</v>
      </c>
      <c r="G301" s="247">
        <f>ROUND(E301*F301,2)</f>
        <v>0</v>
      </c>
      <c r="H301" s="248"/>
      <c r="I301" s="247">
        <f>ROUND(E301*H301,2)</f>
        <v>0</v>
      </c>
      <c r="J301" s="248"/>
      <c r="K301" s="247">
        <f>ROUND(E301*J301,2)</f>
        <v>0</v>
      </c>
      <c r="L301" s="247">
        <v>21</v>
      </c>
      <c r="M301" s="247">
        <f>G301*(1+L301/100)</f>
        <v>0</v>
      </c>
      <c r="N301" s="247">
        <v>0</v>
      </c>
      <c r="O301" s="247">
        <f>ROUND(E301*N301,2)</f>
        <v>0</v>
      </c>
      <c r="P301" s="247">
        <v>0</v>
      </c>
      <c r="Q301" s="247">
        <f>ROUND(E301*P301,2)</f>
        <v>0</v>
      </c>
      <c r="R301" s="247"/>
      <c r="S301" s="247" t="s">
        <v>111</v>
      </c>
      <c r="T301" s="249" t="s">
        <v>111</v>
      </c>
      <c r="U301" s="233">
        <v>0.03</v>
      </c>
      <c r="V301" s="233">
        <f>ROUND(E301*U301,2)</f>
        <v>3.3</v>
      </c>
      <c r="W301" s="233"/>
      <c r="X301" s="233" t="s">
        <v>112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113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>
      <c r="A302" s="231"/>
      <c r="B302" s="232"/>
      <c r="C302" s="254" t="s">
        <v>167</v>
      </c>
      <c r="D302" s="234"/>
      <c r="E302" s="235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115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>
      <c r="A303" s="231"/>
      <c r="B303" s="232"/>
      <c r="C303" s="254" t="s">
        <v>314</v>
      </c>
      <c r="D303" s="234"/>
      <c r="E303" s="235">
        <v>50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115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>
      <c r="A304" s="231"/>
      <c r="B304" s="232"/>
      <c r="C304" s="254" t="s">
        <v>169</v>
      </c>
      <c r="D304" s="234"/>
      <c r="E304" s="235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115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>
      <c r="A305" s="231"/>
      <c r="B305" s="232"/>
      <c r="C305" s="254" t="s">
        <v>315</v>
      </c>
      <c r="D305" s="234"/>
      <c r="E305" s="235">
        <v>60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115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>
      <c r="A306" s="243">
        <v>43</v>
      </c>
      <c r="B306" s="244" t="s">
        <v>320</v>
      </c>
      <c r="C306" s="253" t="s">
        <v>321</v>
      </c>
      <c r="D306" s="245" t="s">
        <v>110</v>
      </c>
      <c r="E306" s="246">
        <v>10</v>
      </c>
      <c r="F306" s="247">
        <f>H306+J306</f>
        <v>0</v>
      </c>
      <c r="G306" s="247">
        <f>ROUND(E306*F306,2)</f>
        <v>0</v>
      </c>
      <c r="H306" s="248"/>
      <c r="I306" s="247">
        <f>ROUND(E306*H306,2)</f>
        <v>0</v>
      </c>
      <c r="J306" s="248"/>
      <c r="K306" s="247">
        <f>ROUND(E306*J306,2)</f>
        <v>0</v>
      </c>
      <c r="L306" s="247">
        <v>21</v>
      </c>
      <c r="M306" s="247">
        <f>G306*(1+L306/100)</f>
        <v>0</v>
      </c>
      <c r="N306" s="247">
        <v>0</v>
      </c>
      <c r="O306" s="247">
        <f>ROUND(E306*N306,2)</f>
        <v>0</v>
      </c>
      <c r="P306" s="247">
        <v>0</v>
      </c>
      <c r="Q306" s="247">
        <f>ROUND(E306*P306,2)</f>
        <v>0</v>
      </c>
      <c r="R306" s="247"/>
      <c r="S306" s="247" t="s">
        <v>322</v>
      </c>
      <c r="T306" s="249" t="s">
        <v>323</v>
      </c>
      <c r="U306" s="233">
        <v>0</v>
      </c>
      <c r="V306" s="233">
        <f>ROUND(E306*U306,2)</f>
        <v>0</v>
      </c>
      <c r="W306" s="233"/>
      <c r="X306" s="233" t="s">
        <v>112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113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>
      <c r="A307" s="231"/>
      <c r="B307" s="232"/>
      <c r="C307" s="254" t="s">
        <v>324</v>
      </c>
      <c r="D307" s="234"/>
      <c r="E307" s="235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115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>
      <c r="A308" s="231"/>
      <c r="B308" s="232"/>
      <c r="C308" s="254" t="s">
        <v>167</v>
      </c>
      <c r="D308" s="234"/>
      <c r="E308" s="235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115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>
      <c r="A309" s="231"/>
      <c r="B309" s="232"/>
      <c r="C309" s="254" t="s">
        <v>325</v>
      </c>
      <c r="D309" s="234"/>
      <c r="E309" s="235">
        <v>4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115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>
      <c r="A310" s="231"/>
      <c r="B310" s="232"/>
      <c r="C310" s="254" t="s">
        <v>169</v>
      </c>
      <c r="D310" s="234"/>
      <c r="E310" s="235"/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115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>
      <c r="A311" s="231"/>
      <c r="B311" s="232"/>
      <c r="C311" s="254" t="s">
        <v>326</v>
      </c>
      <c r="D311" s="234"/>
      <c r="E311" s="235">
        <v>6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115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ht="22.5" outlineLevel="1">
      <c r="A312" s="243">
        <v>44</v>
      </c>
      <c r="B312" s="244" t="s">
        <v>327</v>
      </c>
      <c r="C312" s="253" t="s">
        <v>328</v>
      </c>
      <c r="D312" s="245" t="s">
        <v>207</v>
      </c>
      <c r="E312" s="246">
        <v>121</v>
      </c>
      <c r="F312" s="247">
        <f>H312+J312</f>
        <v>0</v>
      </c>
      <c r="G312" s="247">
        <f>ROUND(E312*F312,2)</f>
        <v>0</v>
      </c>
      <c r="H312" s="248"/>
      <c r="I312" s="247">
        <f>ROUND(E312*H312,2)</f>
        <v>0</v>
      </c>
      <c r="J312" s="248"/>
      <c r="K312" s="247">
        <f>ROUND(E312*J312,2)</f>
        <v>0</v>
      </c>
      <c r="L312" s="247">
        <v>21</v>
      </c>
      <c r="M312" s="247">
        <f>G312*(1+L312/100)</f>
        <v>0</v>
      </c>
      <c r="N312" s="247">
        <v>1.9599999999999999E-3</v>
      </c>
      <c r="O312" s="247">
        <f>ROUND(E312*N312,2)</f>
        <v>0.24</v>
      </c>
      <c r="P312" s="247">
        <v>0</v>
      </c>
      <c r="Q312" s="247">
        <f>ROUND(E312*P312,2)</f>
        <v>0</v>
      </c>
      <c r="R312" s="247" t="s">
        <v>233</v>
      </c>
      <c r="S312" s="247" t="s">
        <v>111</v>
      </c>
      <c r="T312" s="249" t="s">
        <v>111</v>
      </c>
      <c r="U312" s="233">
        <v>0</v>
      </c>
      <c r="V312" s="233">
        <f>ROUND(E312*U312,2)</f>
        <v>0</v>
      </c>
      <c r="W312" s="233"/>
      <c r="X312" s="233" t="s">
        <v>234</v>
      </c>
      <c r="Y312" s="214"/>
      <c r="Z312" s="214"/>
      <c r="AA312" s="214"/>
      <c r="AB312" s="214"/>
      <c r="AC312" s="214"/>
      <c r="AD312" s="214"/>
      <c r="AE312" s="214"/>
      <c r="AF312" s="214"/>
      <c r="AG312" s="214" t="s">
        <v>240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>
      <c r="A313" s="231"/>
      <c r="B313" s="232"/>
      <c r="C313" s="254" t="s">
        <v>167</v>
      </c>
      <c r="D313" s="234"/>
      <c r="E313" s="235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115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>
      <c r="A314" s="231"/>
      <c r="B314" s="232"/>
      <c r="C314" s="254" t="s">
        <v>329</v>
      </c>
      <c r="D314" s="234"/>
      <c r="E314" s="235">
        <v>55</v>
      </c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115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>
      <c r="A315" s="231"/>
      <c r="B315" s="232"/>
      <c r="C315" s="254" t="s">
        <v>169</v>
      </c>
      <c r="D315" s="234"/>
      <c r="E315" s="235"/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115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>
      <c r="A316" s="231"/>
      <c r="B316" s="232"/>
      <c r="C316" s="254" t="s">
        <v>330</v>
      </c>
      <c r="D316" s="234"/>
      <c r="E316" s="235">
        <v>66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115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ht="22.5" outlineLevel="1">
      <c r="A317" s="243">
        <v>45</v>
      </c>
      <c r="B317" s="244" t="s">
        <v>331</v>
      </c>
      <c r="C317" s="253" t="s">
        <v>332</v>
      </c>
      <c r="D317" s="245" t="s">
        <v>110</v>
      </c>
      <c r="E317" s="246">
        <v>2</v>
      </c>
      <c r="F317" s="247">
        <f>H317+J317</f>
        <v>0</v>
      </c>
      <c r="G317" s="247">
        <f>ROUND(E317*F317,2)</f>
        <v>0</v>
      </c>
      <c r="H317" s="248"/>
      <c r="I317" s="247">
        <f>ROUND(E317*H317,2)</f>
        <v>0</v>
      </c>
      <c r="J317" s="248"/>
      <c r="K317" s="247">
        <f>ROUND(E317*J317,2)</f>
        <v>0</v>
      </c>
      <c r="L317" s="247">
        <v>21</v>
      </c>
      <c r="M317" s="247">
        <f>G317*(1+L317/100)</f>
        <v>0</v>
      </c>
      <c r="N317" s="247">
        <v>1.2E-2</v>
      </c>
      <c r="O317" s="247">
        <f>ROUND(E317*N317,2)</f>
        <v>0.02</v>
      </c>
      <c r="P317" s="247">
        <v>0</v>
      </c>
      <c r="Q317" s="247">
        <f>ROUND(E317*P317,2)</f>
        <v>0</v>
      </c>
      <c r="R317" s="247" t="s">
        <v>233</v>
      </c>
      <c r="S317" s="247" t="s">
        <v>111</v>
      </c>
      <c r="T317" s="249" t="s">
        <v>111</v>
      </c>
      <c r="U317" s="233">
        <v>0</v>
      </c>
      <c r="V317" s="233">
        <f>ROUND(E317*U317,2)</f>
        <v>0</v>
      </c>
      <c r="W317" s="233"/>
      <c r="X317" s="233" t="s">
        <v>234</v>
      </c>
      <c r="Y317" s="214"/>
      <c r="Z317" s="214"/>
      <c r="AA317" s="214"/>
      <c r="AB317" s="214"/>
      <c r="AC317" s="214"/>
      <c r="AD317" s="214"/>
      <c r="AE317" s="214"/>
      <c r="AF317" s="214"/>
      <c r="AG317" s="214" t="s">
        <v>240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ht="22.5" outlineLevel="1">
      <c r="A318" s="231"/>
      <c r="B318" s="232"/>
      <c r="C318" s="254" t="s">
        <v>333</v>
      </c>
      <c r="D318" s="234"/>
      <c r="E318" s="235"/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115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>
      <c r="A319" s="231"/>
      <c r="B319" s="232"/>
      <c r="C319" s="254" t="s">
        <v>167</v>
      </c>
      <c r="D319" s="234"/>
      <c r="E319" s="235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115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>
      <c r="A320" s="231"/>
      <c r="B320" s="232"/>
      <c r="C320" s="254" t="s">
        <v>43</v>
      </c>
      <c r="D320" s="234"/>
      <c r="E320" s="235">
        <v>1</v>
      </c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115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>
      <c r="A321" s="231"/>
      <c r="B321" s="232"/>
      <c r="C321" s="254" t="s">
        <v>169</v>
      </c>
      <c r="D321" s="234"/>
      <c r="E321" s="235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115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>
      <c r="A322" s="231"/>
      <c r="B322" s="232"/>
      <c r="C322" s="254" t="s">
        <v>43</v>
      </c>
      <c r="D322" s="234"/>
      <c r="E322" s="235">
        <v>1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115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>
      <c r="A323" s="243">
        <v>46</v>
      </c>
      <c r="B323" s="244" t="s">
        <v>334</v>
      </c>
      <c r="C323" s="253" t="s">
        <v>335</v>
      </c>
      <c r="D323" s="245" t="s">
        <v>110</v>
      </c>
      <c r="E323" s="246">
        <v>4</v>
      </c>
      <c r="F323" s="247">
        <f>H323+J323</f>
        <v>0</v>
      </c>
      <c r="G323" s="247">
        <f>ROUND(E323*F323,2)</f>
        <v>0</v>
      </c>
      <c r="H323" s="248"/>
      <c r="I323" s="247">
        <f>ROUND(E323*H323,2)</f>
        <v>0</v>
      </c>
      <c r="J323" s="248"/>
      <c r="K323" s="247">
        <f>ROUND(E323*J323,2)</f>
        <v>0</v>
      </c>
      <c r="L323" s="247">
        <v>21</v>
      </c>
      <c r="M323" s="247">
        <f>G323*(1+L323/100)</f>
        <v>0</v>
      </c>
      <c r="N323" s="247">
        <v>1.5E-3</v>
      </c>
      <c r="O323" s="247">
        <f>ROUND(E323*N323,2)</f>
        <v>0.01</v>
      </c>
      <c r="P323" s="247">
        <v>0</v>
      </c>
      <c r="Q323" s="247">
        <f>ROUND(E323*P323,2)</f>
        <v>0</v>
      </c>
      <c r="R323" s="247" t="s">
        <v>233</v>
      </c>
      <c r="S323" s="247" t="s">
        <v>111</v>
      </c>
      <c r="T323" s="249" t="s">
        <v>111</v>
      </c>
      <c r="U323" s="233">
        <v>0</v>
      </c>
      <c r="V323" s="233">
        <f>ROUND(E323*U323,2)</f>
        <v>0</v>
      </c>
      <c r="W323" s="233"/>
      <c r="X323" s="233" t="s">
        <v>234</v>
      </c>
      <c r="Y323" s="214"/>
      <c r="Z323" s="214"/>
      <c r="AA323" s="214"/>
      <c r="AB323" s="214"/>
      <c r="AC323" s="214"/>
      <c r="AD323" s="214"/>
      <c r="AE323" s="214"/>
      <c r="AF323" s="214"/>
      <c r="AG323" s="214" t="s">
        <v>240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>
      <c r="A324" s="231"/>
      <c r="B324" s="232"/>
      <c r="C324" s="254" t="s">
        <v>167</v>
      </c>
      <c r="D324" s="234"/>
      <c r="E324" s="235"/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115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>
      <c r="A325" s="231"/>
      <c r="B325" s="232"/>
      <c r="C325" s="254" t="s">
        <v>63</v>
      </c>
      <c r="D325" s="234"/>
      <c r="E325" s="235">
        <v>2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115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>
      <c r="A326" s="231"/>
      <c r="B326" s="232"/>
      <c r="C326" s="254" t="s">
        <v>169</v>
      </c>
      <c r="D326" s="234"/>
      <c r="E326" s="235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115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>
      <c r="A327" s="231"/>
      <c r="B327" s="232"/>
      <c r="C327" s="254" t="s">
        <v>63</v>
      </c>
      <c r="D327" s="234"/>
      <c r="E327" s="235">
        <v>2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115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ht="22.5" outlineLevel="1">
      <c r="A328" s="243">
        <v>47</v>
      </c>
      <c r="B328" s="244" t="s">
        <v>336</v>
      </c>
      <c r="C328" s="253" t="s">
        <v>337</v>
      </c>
      <c r="D328" s="245" t="s">
        <v>110</v>
      </c>
      <c r="E328" s="246">
        <v>4</v>
      </c>
      <c r="F328" s="247">
        <f>H328+J328</f>
        <v>0</v>
      </c>
      <c r="G328" s="247">
        <f>ROUND(E328*F328,2)</f>
        <v>0</v>
      </c>
      <c r="H328" s="248"/>
      <c r="I328" s="247">
        <f>ROUND(E328*H328,2)</f>
        <v>0</v>
      </c>
      <c r="J328" s="248"/>
      <c r="K328" s="247">
        <f>ROUND(E328*J328,2)</f>
        <v>0</v>
      </c>
      <c r="L328" s="247">
        <v>21</v>
      </c>
      <c r="M328" s="247">
        <f>G328*(1+L328/100)</f>
        <v>0</v>
      </c>
      <c r="N328" s="247">
        <v>6.1999999999999998E-3</v>
      </c>
      <c r="O328" s="247">
        <f>ROUND(E328*N328,2)</f>
        <v>0.02</v>
      </c>
      <c r="P328" s="247">
        <v>0</v>
      </c>
      <c r="Q328" s="247">
        <f>ROUND(E328*P328,2)</f>
        <v>0</v>
      </c>
      <c r="R328" s="247" t="s">
        <v>233</v>
      </c>
      <c r="S328" s="247" t="s">
        <v>111</v>
      </c>
      <c r="T328" s="249" t="s">
        <v>111</v>
      </c>
      <c r="U328" s="233">
        <v>0</v>
      </c>
      <c r="V328" s="233">
        <f>ROUND(E328*U328,2)</f>
        <v>0</v>
      </c>
      <c r="W328" s="233"/>
      <c r="X328" s="233" t="s">
        <v>234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240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>
      <c r="A329" s="231"/>
      <c r="B329" s="232"/>
      <c r="C329" s="254" t="s">
        <v>167</v>
      </c>
      <c r="D329" s="234"/>
      <c r="E329" s="235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115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>
      <c r="A330" s="231"/>
      <c r="B330" s="232"/>
      <c r="C330" s="254" t="s">
        <v>63</v>
      </c>
      <c r="D330" s="234"/>
      <c r="E330" s="235">
        <v>2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115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>
      <c r="A331" s="231"/>
      <c r="B331" s="232"/>
      <c r="C331" s="254" t="s">
        <v>169</v>
      </c>
      <c r="D331" s="234"/>
      <c r="E331" s="235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115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>
      <c r="A332" s="231"/>
      <c r="B332" s="232"/>
      <c r="C332" s="254" t="s">
        <v>63</v>
      </c>
      <c r="D332" s="234"/>
      <c r="E332" s="235">
        <v>2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115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ht="22.5" outlineLevel="1">
      <c r="A333" s="243">
        <v>48</v>
      </c>
      <c r="B333" s="244" t="s">
        <v>338</v>
      </c>
      <c r="C333" s="253" t="s">
        <v>339</v>
      </c>
      <c r="D333" s="245" t="s">
        <v>110</v>
      </c>
      <c r="E333" s="246">
        <v>4</v>
      </c>
      <c r="F333" s="247">
        <f>H333+J333</f>
        <v>0</v>
      </c>
      <c r="G333" s="247">
        <f>ROUND(E333*F333,2)</f>
        <v>0</v>
      </c>
      <c r="H333" s="248"/>
      <c r="I333" s="247">
        <f>ROUND(E333*H333,2)</f>
        <v>0</v>
      </c>
      <c r="J333" s="248"/>
      <c r="K333" s="247">
        <f>ROUND(E333*J333,2)</f>
        <v>0</v>
      </c>
      <c r="L333" s="247">
        <v>21</v>
      </c>
      <c r="M333" s="247">
        <f>G333*(1+L333/100)</f>
        <v>0</v>
      </c>
      <c r="N333" s="247">
        <v>2.9000000000000001E-2</v>
      </c>
      <c r="O333" s="247">
        <f>ROUND(E333*N333,2)</f>
        <v>0.12</v>
      </c>
      <c r="P333" s="247">
        <v>0</v>
      </c>
      <c r="Q333" s="247">
        <f>ROUND(E333*P333,2)</f>
        <v>0</v>
      </c>
      <c r="R333" s="247" t="s">
        <v>233</v>
      </c>
      <c r="S333" s="247" t="s">
        <v>111</v>
      </c>
      <c r="T333" s="249" t="s">
        <v>111</v>
      </c>
      <c r="U333" s="233">
        <v>0</v>
      </c>
      <c r="V333" s="233">
        <f>ROUND(E333*U333,2)</f>
        <v>0</v>
      </c>
      <c r="W333" s="233"/>
      <c r="X333" s="233" t="s">
        <v>234</v>
      </c>
      <c r="Y333" s="214"/>
      <c r="Z333" s="214"/>
      <c r="AA333" s="214"/>
      <c r="AB333" s="214"/>
      <c r="AC333" s="214"/>
      <c r="AD333" s="214"/>
      <c r="AE333" s="214"/>
      <c r="AF333" s="214"/>
      <c r="AG333" s="214" t="s">
        <v>240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>
      <c r="A334" s="231"/>
      <c r="B334" s="232"/>
      <c r="C334" s="254" t="s">
        <v>167</v>
      </c>
      <c r="D334" s="234"/>
      <c r="E334" s="235"/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115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>
      <c r="A335" s="231"/>
      <c r="B335" s="232"/>
      <c r="C335" s="254" t="s">
        <v>63</v>
      </c>
      <c r="D335" s="234"/>
      <c r="E335" s="235">
        <v>2</v>
      </c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115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>
      <c r="A336" s="231"/>
      <c r="B336" s="232"/>
      <c r="C336" s="254" t="s">
        <v>169</v>
      </c>
      <c r="D336" s="234"/>
      <c r="E336" s="235"/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115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>
      <c r="A337" s="231"/>
      <c r="B337" s="232"/>
      <c r="C337" s="254" t="s">
        <v>63</v>
      </c>
      <c r="D337" s="234"/>
      <c r="E337" s="235">
        <v>2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115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>
      <c r="A338" s="243">
        <v>49</v>
      </c>
      <c r="B338" s="244" t="s">
        <v>302</v>
      </c>
      <c r="C338" s="253" t="s">
        <v>303</v>
      </c>
      <c r="D338" s="245" t="s">
        <v>120</v>
      </c>
      <c r="E338" s="246">
        <v>129.82991999999999</v>
      </c>
      <c r="F338" s="247">
        <f>H338+J338</f>
        <v>0</v>
      </c>
      <c r="G338" s="247">
        <f>ROUND(E338*F338,2)</f>
        <v>0</v>
      </c>
      <c r="H338" s="248"/>
      <c r="I338" s="247">
        <f>ROUND(E338*H338,2)</f>
        <v>0</v>
      </c>
      <c r="J338" s="248"/>
      <c r="K338" s="247">
        <f>ROUND(E338*J338,2)</f>
        <v>0</v>
      </c>
      <c r="L338" s="247">
        <v>21</v>
      </c>
      <c r="M338" s="247">
        <f>G338*(1+L338/100)</f>
        <v>0</v>
      </c>
      <c r="N338" s="247">
        <v>2.9999999999999997E-4</v>
      </c>
      <c r="O338" s="247">
        <f>ROUND(E338*N338,2)</f>
        <v>0.04</v>
      </c>
      <c r="P338" s="247">
        <v>0</v>
      </c>
      <c r="Q338" s="247">
        <f>ROUND(E338*P338,2)</f>
        <v>0</v>
      </c>
      <c r="R338" s="247" t="s">
        <v>233</v>
      </c>
      <c r="S338" s="247" t="s">
        <v>111</v>
      </c>
      <c r="T338" s="249" t="s">
        <v>111</v>
      </c>
      <c r="U338" s="233">
        <v>0</v>
      </c>
      <c r="V338" s="233">
        <f>ROUND(E338*U338,2)</f>
        <v>0</v>
      </c>
      <c r="W338" s="233"/>
      <c r="X338" s="233" t="s">
        <v>234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240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>
      <c r="A339" s="231"/>
      <c r="B339" s="232"/>
      <c r="C339" s="254" t="s">
        <v>306</v>
      </c>
      <c r="D339" s="234"/>
      <c r="E339" s="235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115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>
      <c r="A340" s="231"/>
      <c r="B340" s="232"/>
      <c r="C340" s="254" t="s">
        <v>167</v>
      </c>
      <c r="D340" s="234"/>
      <c r="E340" s="235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115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>
      <c r="A341" s="231"/>
      <c r="B341" s="232"/>
      <c r="C341" s="254" t="s">
        <v>340</v>
      </c>
      <c r="D341" s="234"/>
      <c r="E341" s="235">
        <v>29.0136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115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>
      <c r="A342" s="231"/>
      <c r="B342" s="232"/>
      <c r="C342" s="254" t="s">
        <v>169</v>
      </c>
      <c r="D342" s="234"/>
      <c r="E342" s="235"/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115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>
      <c r="A343" s="231"/>
      <c r="B343" s="232"/>
      <c r="C343" s="254" t="s">
        <v>341</v>
      </c>
      <c r="D343" s="234"/>
      <c r="E343" s="235">
        <v>34.816319999999997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115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ht="22.5" outlineLevel="1">
      <c r="A344" s="231"/>
      <c r="B344" s="232"/>
      <c r="C344" s="254" t="s">
        <v>309</v>
      </c>
      <c r="D344" s="234"/>
      <c r="E344" s="235"/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115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>
      <c r="A345" s="231"/>
      <c r="B345" s="232"/>
      <c r="C345" s="254" t="s">
        <v>167</v>
      </c>
      <c r="D345" s="234"/>
      <c r="E345" s="235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115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>
      <c r="A346" s="231"/>
      <c r="B346" s="232"/>
      <c r="C346" s="254" t="s">
        <v>342</v>
      </c>
      <c r="D346" s="234"/>
      <c r="E346" s="235">
        <v>26.4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115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>
      <c r="A347" s="231"/>
      <c r="B347" s="232"/>
      <c r="C347" s="254" t="s">
        <v>169</v>
      </c>
      <c r="D347" s="234"/>
      <c r="E347" s="235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115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>
      <c r="A348" s="231"/>
      <c r="B348" s="232"/>
      <c r="C348" s="254" t="s">
        <v>343</v>
      </c>
      <c r="D348" s="234"/>
      <c r="E348" s="235">
        <v>39.6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115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>
      <c r="A349" s="237" t="s">
        <v>106</v>
      </c>
      <c r="B349" s="238" t="s">
        <v>69</v>
      </c>
      <c r="C349" s="252" t="s">
        <v>70</v>
      </c>
      <c r="D349" s="239"/>
      <c r="E349" s="240"/>
      <c r="F349" s="241"/>
      <c r="G349" s="241">
        <f>SUMIF(AG350:AG441,"&lt;&gt;NOR",G350:G441)</f>
        <v>0</v>
      </c>
      <c r="H349" s="241"/>
      <c r="I349" s="241">
        <f>SUM(I350:I441)</f>
        <v>0</v>
      </c>
      <c r="J349" s="241"/>
      <c r="K349" s="241">
        <f>SUM(K350:K441)</f>
        <v>0</v>
      </c>
      <c r="L349" s="241"/>
      <c r="M349" s="241">
        <f>SUM(M350:M441)</f>
        <v>0</v>
      </c>
      <c r="N349" s="241"/>
      <c r="O349" s="241">
        <f>SUM(O350:O441)</f>
        <v>80.78</v>
      </c>
      <c r="P349" s="241"/>
      <c r="Q349" s="241">
        <f>SUM(Q350:Q441)</f>
        <v>0</v>
      </c>
      <c r="R349" s="241"/>
      <c r="S349" s="241"/>
      <c r="T349" s="242"/>
      <c r="U349" s="236"/>
      <c r="V349" s="236">
        <f>SUM(V350:V441)</f>
        <v>95.55</v>
      </c>
      <c r="W349" s="236"/>
      <c r="X349" s="236"/>
      <c r="AG349" t="s">
        <v>107</v>
      </c>
    </row>
    <row r="350" spans="1:60" outlineLevel="1">
      <c r="A350" s="243">
        <v>50</v>
      </c>
      <c r="B350" s="244" t="s">
        <v>344</v>
      </c>
      <c r="C350" s="253" t="s">
        <v>345</v>
      </c>
      <c r="D350" s="245" t="s">
        <v>110</v>
      </c>
      <c r="E350" s="246">
        <v>7</v>
      </c>
      <c r="F350" s="247">
        <f>H350+J350</f>
        <v>0</v>
      </c>
      <c r="G350" s="247">
        <f>ROUND(E350*F350,2)</f>
        <v>0</v>
      </c>
      <c r="H350" s="248"/>
      <c r="I350" s="247">
        <f>ROUND(E350*H350,2)</f>
        <v>0</v>
      </c>
      <c r="J350" s="248"/>
      <c r="K350" s="247">
        <f>ROUND(E350*J350,2)</f>
        <v>0</v>
      </c>
      <c r="L350" s="247">
        <v>21</v>
      </c>
      <c r="M350" s="247">
        <f>G350*(1+L350/100)</f>
        <v>0</v>
      </c>
      <c r="N350" s="247">
        <v>0.1125</v>
      </c>
      <c r="O350" s="247">
        <f>ROUND(E350*N350,2)</f>
        <v>0.79</v>
      </c>
      <c r="P350" s="247">
        <v>0</v>
      </c>
      <c r="Q350" s="247">
        <f>ROUND(E350*P350,2)</f>
        <v>0</v>
      </c>
      <c r="R350" s="247"/>
      <c r="S350" s="247" t="s">
        <v>111</v>
      </c>
      <c r="T350" s="249" t="s">
        <v>111</v>
      </c>
      <c r="U350" s="233">
        <v>0.92</v>
      </c>
      <c r="V350" s="233">
        <f>ROUND(E350*U350,2)</f>
        <v>6.44</v>
      </c>
      <c r="W350" s="233"/>
      <c r="X350" s="233" t="s">
        <v>112</v>
      </c>
      <c r="Y350" s="214"/>
      <c r="Z350" s="214"/>
      <c r="AA350" s="214"/>
      <c r="AB350" s="214"/>
      <c r="AC350" s="214"/>
      <c r="AD350" s="214"/>
      <c r="AE350" s="214"/>
      <c r="AF350" s="214"/>
      <c r="AG350" s="214" t="s">
        <v>113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>
      <c r="A351" s="231"/>
      <c r="B351" s="232"/>
      <c r="C351" s="254" t="s">
        <v>346</v>
      </c>
      <c r="D351" s="234"/>
      <c r="E351" s="235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115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>
      <c r="A352" s="231"/>
      <c r="B352" s="232"/>
      <c r="C352" s="254" t="s">
        <v>43</v>
      </c>
      <c r="D352" s="234"/>
      <c r="E352" s="235">
        <v>1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115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>
      <c r="A353" s="231"/>
      <c r="B353" s="232"/>
      <c r="C353" s="254" t="s">
        <v>347</v>
      </c>
      <c r="D353" s="234"/>
      <c r="E353" s="235"/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115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>
      <c r="A354" s="231"/>
      <c r="B354" s="232"/>
      <c r="C354" s="254" t="s">
        <v>348</v>
      </c>
      <c r="D354" s="234"/>
      <c r="E354" s="235">
        <v>3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115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>
      <c r="A355" s="231"/>
      <c r="B355" s="232"/>
      <c r="C355" s="254" t="s">
        <v>349</v>
      </c>
      <c r="D355" s="234"/>
      <c r="E355" s="235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115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>
      <c r="A356" s="231"/>
      <c r="B356" s="232"/>
      <c r="C356" s="254" t="s">
        <v>348</v>
      </c>
      <c r="D356" s="234"/>
      <c r="E356" s="235">
        <v>3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115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ht="22.5" outlineLevel="1">
      <c r="A357" s="243">
        <v>51</v>
      </c>
      <c r="B357" s="244" t="s">
        <v>350</v>
      </c>
      <c r="C357" s="253" t="s">
        <v>351</v>
      </c>
      <c r="D357" s="245" t="s">
        <v>110</v>
      </c>
      <c r="E357" s="246">
        <v>9</v>
      </c>
      <c r="F357" s="247">
        <f>H357+J357</f>
        <v>0</v>
      </c>
      <c r="G357" s="247">
        <f>ROUND(E357*F357,2)</f>
        <v>0</v>
      </c>
      <c r="H357" s="248"/>
      <c r="I357" s="247">
        <f>ROUND(E357*H357,2)</f>
        <v>0</v>
      </c>
      <c r="J357" s="248"/>
      <c r="K357" s="247">
        <f>ROUND(E357*J357,2)</f>
        <v>0</v>
      </c>
      <c r="L357" s="247">
        <v>21</v>
      </c>
      <c r="M357" s="247">
        <f>G357*(1+L357/100)</f>
        <v>0</v>
      </c>
      <c r="N357" s="247">
        <v>0</v>
      </c>
      <c r="O357" s="247">
        <f>ROUND(E357*N357,2)</f>
        <v>0</v>
      </c>
      <c r="P357" s="247">
        <v>0</v>
      </c>
      <c r="Q357" s="247">
        <f>ROUND(E357*P357,2)</f>
        <v>0</v>
      </c>
      <c r="R357" s="247"/>
      <c r="S357" s="247" t="s">
        <v>111</v>
      </c>
      <c r="T357" s="249" t="s">
        <v>111</v>
      </c>
      <c r="U357" s="233">
        <v>0.2</v>
      </c>
      <c r="V357" s="233">
        <f>ROUND(E357*U357,2)</f>
        <v>1.8</v>
      </c>
      <c r="W357" s="233"/>
      <c r="X357" s="233" t="s">
        <v>112</v>
      </c>
      <c r="Y357" s="214"/>
      <c r="Z357" s="214"/>
      <c r="AA357" s="214"/>
      <c r="AB357" s="214"/>
      <c r="AC357" s="214"/>
      <c r="AD357" s="214"/>
      <c r="AE357" s="214"/>
      <c r="AF357" s="214"/>
      <c r="AG357" s="214" t="s">
        <v>113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>
      <c r="A358" s="231"/>
      <c r="B358" s="232"/>
      <c r="C358" s="254" t="s">
        <v>346</v>
      </c>
      <c r="D358" s="234"/>
      <c r="E358" s="235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115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>
      <c r="A359" s="231"/>
      <c r="B359" s="232"/>
      <c r="C359" s="254" t="s">
        <v>352</v>
      </c>
      <c r="D359" s="234"/>
      <c r="E359" s="235">
        <v>2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115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>
      <c r="A360" s="231"/>
      <c r="B360" s="232"/>
      <c r="C360" s="254" t="s">
        <v>347</v>
      </c>
      <c r="D360" s="234"/>
      <c r="E360" s="235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115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>
      <c r="A361" s="231"/>
      <c r="B361" s="232"/>
      <c r="C361" s="254" t="s">
        <v>353</v>
      </c>
      <c r="D361" s="234"/>
      <c r="E361" s="235">
        <v>4</v>
      </c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115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>
      <c r="A362" s="231"/>
      <c r="B362" s="232"/>
      <c r="C362" s="254" t="s">
        <v>349</v>
      </c>
      <c r="D362" s="234"/>
      <c r="E362" s="235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115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>
      <c r="A363" s="231"/>
      <c r="B363" s="232"/>
      <c r="C363" s="254" t="s">
        <v>348</v>
      </c>
      <c r="D363" s="234"/>
      <c r="E363" s="235">
        <v>3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115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ht="22.5" outlineLevel="1">
      <c r="A364" s="243">
        <v>52</v>
      </c>
      <c r="B364" s="244" t="s">
        <v>354</v>
      </c>
      <c r="C364" s="253" t="s">
        <v>355</v>
      </c>
      <c r="D364" s="245" t="s">
        <v>207</v>
      </c>
      <c r="E364" s="246">
        <v>203.5</v>
      </c>
      <c r="F364" s="247">
        <f>H364+J364</f>
        <v>0</v>
      </c>
      <c r="G364" s="247">
        <f>ROUND(E364*F364,2)</f>
        <v>0</v>
      </c>
      <c r="H364" s="248"/>
      <c r="I364" s="247">
        <f>ROUND(E364*H364,2)</f>
        <v>0</v>
      </c>
      <c r="J364" s="248"/>
      <c r="K364" s="247">
        <f>ROUND(E364*J364,2)</f>
        <v>0</v>
      </c>
      <c r="L364" s="247">
        <v>21</v>
      </c>
      <c r="M364" s="247">
        <f>G364*(1+L364/100)</f>
        <v>0</v>
      </c>
      <c r="N364" s="247">
        <v>9.0000000000000006E-5</v>
      </c>
      <c r="O364" s="247">
        <f>ROUND(E364*N364,2)</f>
        <v>0.02</v>
      </c>
      <c r="P364" s="247">
        <v>0</v>
      </c>
      <c r="Q364" s="247">
        <f>ROUND(E364*P364,2)</f>
        <v>0</v>
      </c>
      <c r="R364" s="247"/>
      <c r="S364" s="247" t="s">
        <v>111</v>
      </c>
      <c r="T364" s="249" t="s">
        <v>111</v>
      </c>
      <c r="U364" s="233">
        <v>0.02</v>
      </c>
      <c r="V364" s="233">
        <f>ROUND(E364*U364,2)</f>
        <v>4.07</v>
      </c>
      <c r="W364" s="233"/>
      <c r="X364" s="233" t="s">
        <v>112</v>
      </c>
      <c r="Y364" s="214"/>
      <c r="Z364" s="214"/>
      <c r="AA364" s="214"/>
      <c r="AB364" s="214"/>
      <c r="AC364" s="214"/>
      <c r="AD364" s="214"/>
      <c r="AE364" s="214"/>
      <c r="AF364" s="214"/>
      <c r="AG364" s="214" t="s">
        <v>113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>
      <c r="A365" s="231"/>
      <c r="B365" s="232"/>
      <c r="C365" s="254" t="s">
        <v>356</v>
      </c>
      <c r="D365" s="234"/>
      <c r="E365" s="235"/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115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>
      <c r="A366" s="231"/>
      <c r="B366" s="232"/>
      <c r="C366" s="254" t="s">
        <v>167</v>
      </c>
      <c r="D366" s="234"/>
      <c r="E366" s="235"/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115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>
      <c r="A367" s="231"/>
      <c r="B367" s="232"/>
      <c r="C367" s="254" t="s">
        <v>357</v>
      </c>
      <c r="D367" s="234"/>
      <c r="E367" s="235">
        <v>93.5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115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>
      <c r="A368" s="231"/>
      <c r="B368" s="232"/>
      <c r="C368" s="254" t="s">
        <v>169</v>
      </c>
      <c r="D368" s="234"/>
      <c r="E368" s="235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115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>
      <c r="A369" s="231"/>
      <c r="B369" s="232"/>
      <c r="C369" s="254" t="s">
        <v>358</v>
      </c>
      <c r="D369" s="234"/>
      <c r="E369" s="235">
        <v>110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115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>
      <c r="A370" s="243">
        <v>53</v>
      </c>
      <c r="B370" s="244" t="s">
        <v>359</v>
      </c>
      <c r="C370" s="253" t="s">
        <v>360</v>
      </c>
      <c r="D370" s="245" t="s">
        <v>207</v>
      </c>
      <c r="E370" s="246">
        <v>297.2</v>
      </c>
      <c r="F370" s="247">
        <f>H370+J370</f>
        <v>0</v>
      </c>
      <c r="G370" s="247">
        <f>ROUND(E370*F370,2)</f>
        <v>0</v>
      </c>
      <c r="H370" s="248"/>
      <c r="I370" s="247">
        <f>ROUND(E370*H370,2)</f>
        <v>0</v>
      </c>
      <c r="J370" s="248"/>
      <c r="K370" s="247">
        <f>ROUND(E370*J370,2)</f>
        <v>0</v>
      </c>
      <c r="L370" s="247">
        <v>21</v>
      </c>
      <c r="M370" s="247">
        <f>G370*(1+L370/100)</f>
        <v>0</v>
      </c>
      <c r="N370" s="247">
        <v>0.188</v>
      </c>
      <c r="O370" s="247">
        <f>ROUND(E370*N370,2)</f>
        <v>55.87</v>
      </c>
      <c r="P370" s="247">
        <v>0</v>
      </c>
      <c r="Q370" s="247">
        <f>ROUND(E370*P370,2)</f>
        <v>0</v>
      </c>
      <c r="R370" s="247"/>
      <c r="S370" s="247" t="s">
        <v>111</v>
      </c>
      <c r="T370" s="249" t="s">
        <v>111</v>
      </c>
      <c r="U370" s="233">
        <v>0.27</v>
      </c>
      <c r="V370" s="233">
        <f>ROUND(E370*U370,2)</f>
        <v>80.239999999999995</v>
      </c>
      <c r="W370" s="233"/>
      <c r="X370" s="233" t="s">
        <v>112</v>
      </c>
      <c r="Y370" s="214"/>
      <c r="Z370" s="214"/>
      <c r="AA370" s="214"/>
      <c r="AB370" s="214"/>
      <c r="AC370" s="214"/>
      <c r="AD370" s="214"/>
      <c r="AE370" s="214"/>
      <c r="AF370" s="214"/>
      <c r="AG370" s="214" t="s">
        <v>113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>
      <c r="A371" s="231"/>
      <c r="B371" s="232"/>
      <c r="C371" s="254" t="s">
        <v>167</v>
      </c>
      <c r="D371" s="234"/>
      <c r="E371" s="235"/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115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>
      <c r="A372" s="231"/>
      <c r="B372" s="232"/>
      <c r="C372" s="254" t="s">
        <v>361</v>
      </c>
      <c r="D372" s="234"/>
      <c r="E372" s="235"/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115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>
      <c r="A373" s="231"/>
      <c r="B373" s="232"/>
      <c r="C373" s="254" t="s">
        <v>362</v>
      </c>
      <c r="D373" s="234"/>
      <c r="E373" s="235">
        <v>59.2</v>
      </c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115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>
      <c r="A374" s="231"/>
      <c r="B374" s="232"/>
      <c r="C374" s="254" t="s">
        <v>167</v>
      </c>
      <c r="D374" s="234"/>
      <c r="E374" s="235"/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115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>
      <c r="A375" s="231"/>
      <c r="B375" s="232"/>
      <c r="C375" s="254" t="s">
        <v>363</v>
      </c>
      <c r="D375" s="234"/>
      <c r="E375" s="235"/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115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>
      <c r="A376" s="231"/>
      <c r="B376" s="232"/>
      <c r="C376" s="254" t="s">
        <v>364</v>
      </c>
      <c r="D376" s="234"/>
      <c r="E376" s="235">
        <v>46.5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115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>
      <c r="A377" s="231"/>
      <c r="B377" s="232"/>
      <c r="C377" s="254" t="s">
        <v>169</v>
      </c>
      <c r="D377" s="234"/>
      <c r="E377" s="235"/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115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>
      <c r="A378" s="231"/>
      <c r="B378" s="232"/>
      <c r="C378" s="254" t="s">
        <v>361</v>
      </c>
      <c r="D378" s="234"/>
      <c r="E378" s="235"/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115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>
      <c r="A379" s="231"/>
      <c r="B379" s="232"/>
      <c r="C379" s="254" t="s">
        <v>365</v>
      </c>
      <c r="D379" s="234"/>
      <c r="E379" s="235">
        <v>127</v>
      </c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115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>
      <c r="A380" s="231"/>
      <c r="B380" s="232"/>
      <c r="C380" s="254" t="s">
        <v>169</v>
      </c>
      <c r="D380" s="234"/>
      <c r="E380" s="235"/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115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>
      <c r="A381" s="231"/>
      <c r="B381" s="232"/>
      <c r="C381" s="254" t="s">
        <v>366</v>
      </c>
      <c r="D381" s="234"/>
      <c r="E381" s="235"/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115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>
      <c r="A382" s="231"/>
      <c r="B382" s="232"/>
      <c r="C382" s="254" t="s">
        <v>367</v>
      </c>
      <c r="D382" s="234"/>
      <c r="E382" s="235">
        <v>64.5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115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>
      <c r="A383" s="243">
        <v>54</v>
      </c>
      <c r="B383" s="244" t="s">
        <v>368</v>
      </c>
      <c r="C383" s="253" t="s">
        <v>369</v>
      </c>
      <c r="D383" s="245" t="s">
        <v>370</v>
      </c>
      <c r="E383" s="246">
        <v>10</v>
      </c>
      <c r="F383" s="247">
        <f>H383+J383</f>
        <v>0</v>
      </c>
      <c r="G383" s="247">
        <f>ROUND(E383*F383,2)</f>
        <v>0</v>
      </c>
      <c r="H383" s="248"/>
      <c r="I383" s="247">
        <f>ROUND(E383*H383,2)</f>
        <v>0</v>
      </c>
      <c r="J383" s="248"/>
      <c r="K383" s="247">
        <f>ROUND(E383*J383,2)</f>
        <v>0</v>
      </c>
      <c r="L383" s="247">
        <v>21</v>
      </c>
      <c r="M383" s="247">
        <f>G383*(1+L383/100)</f>
        <v>0</v>
      </c>
      <c r="N383" s="247">
        <v>0</v>
      </c>
      <c r="O383" s="247">
        <f>ROUND(E383*N383,2)</f>
        <v>0</v>
      </c>
      <c r="P383" s="247">
        <v>0</v>
      </c>
      <c r="Q383" s="247">
        <f>ROUND(E383*P383,2)</f>
        <v>0</v>
      </c>
      <c r="R383" s="247"/>
      <c r="S383" s="247" t="s">
        <v>111</v>
      </c>
      <c r="T383" s="249" t="s">
        <v>111</v>
      </c>
      <c r="U383" s="233">
        <v>0.17</v>
      </c>
      <c r="V383" s="233">
        <f>ROUND(E383*U383,2)</f>
        <v>1.7</v>
      </c>
      <c r="W383" s="233"/>
      <c r="X383" s="233" t="s">
        <v>112</v>
      </c>
      <c r="Y383" s="214"/>
      <c r="Z383" s="214"/>
      <c r="AA383" s="214"/>
      <c r="AB383" s="214"/>
      <c r="AC383" s="214"/>
      <c r="AD383" s="214"/>
      <c r="AE383" s="214"/>
      <c r="AF383" s="214"/>
      <c r="AG383" s="214" t="s">
        <v>121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>
      <c r="A384" s="231"/>
      <c r="B384" s="232"/>
      <c r="C384" s="254" t="s">
        <v>371</v>
      </c>
      <c r="D384" s="234"/>
      <c r="E384" s="235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115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>
      <c r="A385" s="231"/>
      <c r="B385" s="232"/>
      <c r="C385" s="254" t="s">
        <v>372</v>
      </c>
      <c r="D385" s="234"/>
      <c r="E385" s="235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115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>
      <c r="A386" s="231"/>
      <c r="B386" s="232"/>
      <c r="C386" s="254" t="s">
        <v>373</v>
      </c>
      <c r="D386" s="234"/>
      <c r="E386" s="235">
        <v>10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115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>
      <c r="A387" s="243">
        <v>55</v>
      </c>
      <c r="B387" s="244" t="s">
        <v>374</v>
      </c>
      <c r="C387" s="253" t="s">
        <v>375</v>
      </c>
      <c r="D387" s="245" t="s">
        <v>110</v>
      </c>
      <c r="E387" s="246">
        <v>900</v>
      </c>
      <c r="F387" s="247">
        <f>H387+J387</f>
        <v>0</v>
      </c>
      <c r="G387" s="247">
        <f>ROUND(E387*F387,2)</f>
        <v>0</v>
      </c>
      <c r="H387" s="248"/>
      <c r="I387" s="247">
        <f>ROUND(E387*H387,2)</f>
        <v>0</v>
      </c>
      <c r="J387" s="248"/>
      <c r="K387" s="247">
        <f>ROUND(E387*J387,2)</f>
        <v>0</v>
      </c>
      <c r="L387" s="247">
        <v>21</v>
      </c>
      <c r="M387" s="247">
        <f>G387*(1+L387/100)</f>
        <v>0</v>
      </c>
      <c r="N387" s="247">
        <v>0</v>
      </c>
      <c r="O387" s="247">
        <f>ROUND(E387*N387,2)</f>
        <v>0</v>
      </c>
      <c r="P387" s="247">
        <v>0</v>
      </c>
      <c r="Q387" s="247">
        <f>ROUND(E387*P387,2)</f>
        <v>0</v>
      </c>
      <c r="R387" s="247"/>
      <c r="S387" s="247" t="s">
        <v>111</v>
      </c>
      <c r="T387" s="249" t="s">
        <v>111</v>
      </c>
      <c r="U387" s="233">
        <v>0</v>
      </c>
      <c r="V387" s="233">
        <f>ROUND(E387*U387,2)</f>
        <v>0</v>
      </c>
      <c r="W387" s="233"/>
      <c r="X387" s="233" t="s">
        <v>112</v>
      </c>
      <c r="Y387" s="214"/>
      <c r="Z387" s="214"/>
      <c r="AA387" s="214"/>
      <c r="AB387" s="214"/>
      <c r="AC387" s="214"/>
      <c r="AD387" s="214"/>
      <c r="AE387" s="214"/>
      <c r="AF387" s="214"/>
      <c r="AG387" s="214" t="s">
        <v>121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>
      <c r="A388" s="231"/>
      <c r="B388" s="232"/>
      <c r="C388" s="254" t="s">
        <v>371</v>
      </c>
      <c r="D388" s="234"/>
      <c r="E388" s="235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115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>
      <c r="A389" s="231"/>
      <c r="B389" s="232"/>
      <c r="C389" s="254" t="s">
        <v>376</v>
      </c>
      <c r="D389" s="234"/>
      <c r="E389" s="235"/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115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>
      <c r="A390" s="231"/>
      <c r="B390" s="232"/>
      <c r="C390" s="254" t="s">
        <v>377</v>
      </c>
      <c r="D390" s="234"/>
      <c r="E390" s="235">
        <v>900</v>
      </c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115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>
      <c r="A391" s="243">
        <v>56</v>
      </c>
      <c r="B391" s="244" t="s">
        <v>378</v>
      </c>
      <c r="C391" s="253" t="s">
        <v>379</v>
      </c>
      <c r="D391" s="245" t="s">
        <v>370</v>
      </c>
      <c r="E391" s="246">
        <v>10</v>
      </c>
      <c r="F391" s="247">
        <f>H391+J391</f>
        <v>0</v>
      </c>
      <c r="G391" s="247">
        <f>ROUND(E391*F391,2)</f>
        <v>0</v>
      </c>
      <c r="H391" s="248"/>
      <c r="I391" s="247">
        <f>ROUND(E391*H391,2)</f>
        <v>0</v>
      </c>
      <c r="J391" s="248"/>
      <c r="K391" s="247">
        <f>ROUND(E391*J391,2)</f>
        <v>0</v>
      </c>
      <c r="L391" s="247">
        <v>21</v>
      </c>
      <c r="M391" s="247">
        <f>G391*(1+L391/100)</f>
        <v>0</v>
      </c>
      <c r="N391" s="247">
        <v>0</v>
      </c>
      <c r="O391" s="247">
        <f>ROUND(E391*N391,2)</f>
        <v>0</v>
      </c>
      <c r="P391" s="247">
        <v>0</v>
      </c>
      <c r="Q391" s="247">
        <f>ROUND(E391*P391,2)</f>
        <v>0</v>
      </c>
      <c r="R391" s="247"/>
      <c r="S391" s="247" t="s">
        <v>111</v>
      </c>
      <c r="T391" s="249" t="s">
        <v>111</v>
      </c>
      <c r="U391" s="233">
        <v>0.11</v>
      </c>
      <c r="V391" s="233">
        <f>ROUND(E391*U391,2)</f>
        <v>1.1000000000000001</v>
      </c>
      <c r="W391" s="233"/>
      <c r="X391" s="233" t="s">
        <v>112</v>
      </c>
      <c r="Y391" s="214"/>
      <c r="Z391" s="214"/>
      <c r="AA391" s="214"/>
      <c r="AB391" s="214"/>
      <c r="AC391" s="214"/>
      <c r="AD391" s="214"/>
      <c r="AE391" s="214"/>
      <c r="AF391" s="214"/>
      <c r="AG391" s="214" t="s">
        <v>121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>
      <c r="A392" s="231"/>
      <c r="B392" s="232"/>
      <c r="C392" s="254" t="s">
        <v>371</v>
      </c>
      <c r="D392" s="234"/>
      <c r="E392" s="235"/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115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>
      <c r="A393" s="231"/>
      <c r="B393" s="232"/>
      <c r="C393" s="254" t="s">
        <v>372</v>
      </c>
      <c r="D393" s="234"/>
      <c r="E393" s="235"/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115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>
      <c r="A394" s="231"/>
      <c r="B394" s="232"/>
      <c r="C394" s="254" t="s">
        <v>373</v>
      </c>
      <c r="D394" s="234"/>
      <c r="E394" s="235">
        <v>10</v>
      </c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115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>
      <c r="A395" s="243">
        <v>57</v>
      </c>
      <c r="B395" s="244" t="s">
        <v>380</v>
      </c>
      <c r="C395" s="253" t="s">
        <v>381</v>
      </c>
      <c r="D395" s="245" t="s">
        <v>207</v>
      </c>
      <c r="E395" s="246">
        <v>5</v>
      </c>
      <c r="F395" s="247">
        <f>H395+J395</f>
        <v>0</v>
      </c>
      <c r="G395" s="247">
        <f>ROUND(E395*F395,2)</f>
        <v>0</v>
      </c>
      <c r="H395" s="248"/>
      <c r="I395" s="247">
        <f>ROUND(E395*H395,2)</f>
        <v>0</v>
      </c>
      <c r="J395" s="248"/>
      <c r="K395" s="247">
        <f>ROUND(E395*J395,2)</f>
        <v>0</v>
      </c>
      <c r="L395" s="247">
        <v>21</v>
      </c>
      <c r="M395" s="247">
        <f>G395*(1+L395/100)</f>
        <v>0</v>
      </c>
      <c r="N395" s="247">
        <v>0</v>
      </c>
      <c r="O395" s="247">
        <f>ROUND(E395*N395,2)</f>
        <v>0</v>
      </c>
      <c r="P395" s="247">
        <v>0</v>
      </c>
      <c r="Q395" s="247">
        <f>ROUND(E395*P395,2)</f>
        <v>0</v>
      </c>
      <c r="R395" s="247"/>
      <c r="S395" s="247" t="s">
        <v>111</v>
      </c>
      <c r="T395" s="249" t="s">
        <v>111</v>
      </c>
      <c r="U395" s="233">
        <v>0.04</v>
      </c>
      <c r="V395" s="233">
        <f>ROUND(E395*U395,2)</f>
        <v>0.2</v>
      </c>
      <c r="W395" s="233"/>
      <c r="X395" s="233" t="s">
        <v>112</v>
      </c>
      <c r="Y395" s="214"/>
      <c r="Z395" s="214"/>
      <c r="AA395" s="214"/>
      <c r="AB395" s="214"/>
      <c r="AC395" s="214"/>
      <c r="AD395" s="214"/>
      <c r="AE395" s="214"/>
      <c r="AF395" s="214"/>
      <c r="AG395" s="214" t="s">
        <v>121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>
      <c r="A396" s="231"/>
      <c r="B396" s="232"/>
      <c r="C396" s="254" t="s">
        <v>382</v>
      </c>
      <c r="D396" s="234"/>
      <c r="E396" s="235"/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115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>
      <c r="A397" s="231"/>
      <c r="B397" s="232"/>
      <c r="C397" s="254" t="s">
        <v>65</v>
      </c>
      <c r="D397" s="234"/>
      <c r="E397" s="235">
        <v>5</v>
      </c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115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>
      <c r="A398" s="243">
        <v>58</v>
      </c>
      <c r="B398" s="244" t="s">
        <v>383</v>
      </c>
      <c r="C398" s="253" t="s">
        <v>384</v>
      </c>
      <c r="D398" s="245" t="s">
        <v>110</v>
      </c>
      <c r="E398" s="246">
        <v>1</v>
      </c>
      <c r="F398" s="247">
        <f>H398+J398</f>
        <v>0</v>
      </c>
      <c r="G398" s="247">
        <f>ROUND(E398*F398,2)</f>
        <v>0</v>
      </c>
      <c r="H398" s="248"/>
      <c r="I398" s="247">
        <f>ROUND(E398*H398,2)</f>
        <v>0</v>
      </c>
      <c r="J398" s="248"/>
      <c r="K398" s="247">
        <f>ROUND(E398*J398,2)</f>
        <v>0</v>
      </c>
      <c r="L398" s="247">
        <v>21</v>
      </c>
      <c r="M398" s="247">
        <f>G398*(1+L398/100)</f>
        <v>0</v>
      </c>
      <c r="N398" s="247">
        <v>5.1000000000000004E-3</v>
      </c>
      <c r="O398" s="247">
        <f>ROUND(E398*N398,2)</f>
        <v>0.01</v>
      </c>
      <c r="P398" s="247">
        <v>0</v>
      </c>
      <c r="Q398" s="247">
        <f>ROUND(E398*P398,2)</f>
        <v>0</v>
      </c>
      <c r="R398" s="247" t="s">
        <v>233</v>
      </c>
      <c r="S398" s="247" t="s">
        <v>111</v>
      </c>
      <c r="T398" s="249" t="s">
        <v>111</v>
      </c>
      <c r="U398" s="233">
        <v>0</v>
      </c>
      <c r="V398" s="233">
        <f>ROUND(E398*U398,2)</f>
        <v>0</v>
      </c>
      <c r="W398" s="233"/>
      <c r="X398" s="233" t="s">
        <v>234</v>
      </c>
      <c r="Y398" s="214"/>
      <c r="Z398" s="214"/>
      <c r="AA398" s="214"/>
      <c r="AB398" s="214"/>
      <c r="AC398" s="214"/>
      <c r="AD398" s="214"/>
      <c r="AE398" s="214"/>
      <c r="AF398" s="214"/>
      <c r="AG398" s="214" t="s">
        <v>240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>
      <c r="A399" s="231"/>
      <c r="B399" s="232"/>
      <c r="C399" s="254" t="s">
        <v>385</v>
      </c>
      <c r="D399" s="234"/>
      <c r="E399" s="235"/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115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>
      <c r="A400" s="231"/>
      <c r="B400" s="232"/>
      <c r="C400" s="254" t="s">
        <v>43</v>
      </c>
      <c r="D400" s="234"/>
      <c r="E400" s="235">
        <v>1</v>
      </c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115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>
      <c r="A401" s="243">
        <v>59</v>
      </c>
      <c r="B401" s="244" t="s">
        <v>386</v>
      </c>
      <c r="C401" s="253" t="s">
        <v>387</v>
      </c>
      <c r="D401" s="245" t="s">
        <v>110</v>
      </c>
      <c r="E401" s="246">
        <v>1</v>
      </c>
      <c r="F401" s="247">
        <f>H401+J401</f>
        <v>0</v>
      </c>
      <c r="G401" s="247">
        <f>ROUND(E401*F401,2)</f>
        <v>0</v>
      </c>
      <c r="H401" s="248"/>
      <c r="I401" s="247">
        <f>ROUND(E401*H401,2)</f>
        <v>0</v>
      </c>
      <c r="J401" s="248"/>
      <c r="K401" s="247">
        <f>ROUND(E401*J401,2)</f>
        <v>0</v>
      </c>
      <c r="L401" s="247">
        <v>21</v>
      </c>
      <c r="M401" s="247">
        <f>G401*(1+L401/100)</f>
        <v>0</v>
      </c>
      <c r="N401" s="247">
        <v>5.1000000000000004E-3</v>
      </c>
      <c r="O401" s="247">
        <f>ROUND(E401*N401,2)</f>
        <v>0.01</v>
      </c>
      <c r="P401" s="247">
        <v>0</v>
      </c>
      <c r="Q401" s="247">
        <f>ROUND(E401*P401,2)</f>
        <v>0</v>
      </c>
      <c r="R401" s="247" t="s">
        <v>233</v>
      </c>
      <c r="S401" s="247" t="s">
        <v>111</v>
      </c>
      <c r="T401" s="249" t="s">
        <v>111</v>
      </c>
      <c r="U401" s="233">
        <v>0</v>
      </c>
      <c r="V401" s="233">
        <f>ROUND(E401*U401,2)</f>
        <v>0</v>
      </c>
      <c r="W401" s="233"/>
      <c r="X401" s="233" t="s">
        <v>234</v>
      </c>
      <c r="Y401" s="214"/>
      <c r="Z401" s="214"/>
      <c r="AA401" s="214"/>
      <c r="AB401" s="214"/>
      <c r="AC401" s="214"/>
      <c r="AD401" s="214"/>
      <c r="AE401" s="214"/>
      <c r="AF401" s="214"/>
      <c r="AG401" s="214" t="s">
        <v>240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>
      <c r="A402" s="231"/>
      <c r="B402" s="232"/>
      <c r="C402" s="254" t="s">
        <v>388</v>
      </c>
      <c r="D402" s="234"/>
      <c r="E402" s="235"/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115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>
      <c r="A403" s="231"/>
      <c r="B403" s="232"/>
      <c r="C403" s="254" t="s">
        <v>43</v>
      </c>
      <c r="D403" s="234"/>
      <c r="E403" s="235">
        <v>1</v>
      </c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115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>
      <c r="A404" s="243">
        <v>60</v>
      </c>
      <c r="B404" s="244" t="s">
        <v>389</v>
      </c>
      <c r="C404" s="253" t="s">
        <v>390</v>
      </c>
      <c r="D404" s="245" t="s">
        <v>110</v>
      </c>
      <c r="E404" s="246">
        <v>4</v>
      </c>
      <c r="F404" s="247">
        <f>H404+J404</f>
        <v>0</v>
      </c>
      <c r="G404" s="247">
        <f>ROUND(E404*F404,2)</f>
        <v>0</v>
      </c>
      <c r="H404" s="248"/>
      <c r="I404" s="247">
        <f>ROUND(E404*H404,2)</f>
        <v>0</v>
      </c>
      <c r="J404" s="248"/>
      <c r="K404" s="247">
        <f>ROUND(E404*J404,2)</f>
        <v>0</v>
      </c>
      <c r="L404" s="247">
        <v>21</v>
      </c>
      <c r="M404" s="247">
        <f>G404*(1+L404/100)</f>
        <v>0</v>
      </c>
      <c r="N404" s="247">
        <v>5.1000000000000004E-3</v>
      </c>
      <c r="O404" s="247">
        <f>ROUND(E404*N404,2)</f>
        <v>0.02</v>
      </c>
      <c r="P404" s="247">
        <v>0</v>
      </c>
      <c r="Q404" s="247">
        <f>ROUND(E404*P404,2)</f>
        <v>0</v>
      </c>
      <c r="R404" s="247" t="s">
        <v>233</v>
      </c>
      <c r="S404" s="247" t="s">
        <v>111</v>
      </c>
      <c r="T404" s="249" t="s">
        <v>111</v>
      </c>
      <c r="U404" s="233">
        <v>0</v>
      </c>
      <c r="V404" s="233">
        <f>ROUND(E404*U404,2)</f>
        <v>0</v>
      </c>
      <c r="W404" s="233"/>
      <c r="X404" s="233" t="s">
        <v>234</v>
      </c>
      <c r="Y404" s="214"/>
      <c r="Z404" s="214"/>
      <c r="AA404" s="214"/>
      <c r="AB404" s="214"/>
      <c r="AC404" s="214"/>
      <c r="AD404" s="214"/>
      <c r="AE404" s="214"/>
      <c r="AF404" s="214"/>
      <c r="AG404" s="214" t="s">
        <v>240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>
      <c r="A405" s="231"/>
      <c r="B405" s="232"/>
      <c r="C405" s="254" t="s">
        <v>391</v>
      </c>
      <c r="D405" s="234"/>
      <c r="E405" s="235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115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>
      <c r="A406" s="231"/>
      <c r="B406" s="232"/>
      <c r="C406" s="254" t="s">
        <v>43</v>
      </c>
      <c r="D406" s="234"/>
      <c r="E406" s="235">
        <v>1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115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>
      <c r="A407" s="231"/>
      <c r="B407" s="232"/>
      <c r="C407" s="254" t="s">
        <v>392</v>
      </c>
      <c r="D407" s="234"/>
      <c r="E407" s="235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115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>
      <c r="A408" s="231"/>
      <c r="B408" s="232"/>
      <c r="C408" s="254" t="s">
        <v>348</v>
      </c>
      <c r="D408" s="234"/>
      <c r="E408" s="235">
        <v>3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115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>
      <c r="A409" s="243">
        <v>61</v>
      </c>
      <c r="B409" s="244" t="s">
        <v>393</v>
      </c>
      <c r="C409" s="253" t="s">
        <v>394</v>
      </c>
      <c r="D409" s="245" t="s">
        <v>110</v>
      </c>
      <c r="E409" s="246">
        <v>2</v>
      </c>
      <c r="F409" s="247">
        <f>H409+J409</f>
        <v>0</v>
      </c>
      <c r="G409" s="247">
        <f>ROUND(E409*F409,2)</f>
        <v>0</v>
      </c>
      <c r="H409" s="248"/>
      <c r="I409" s="247">
        <f>ROUND(E409*H409,2)</f>
        <v>0</v>
      </c>
      <c r="J409" s="248"/>
      <c r="K409" s="247">
        <f>ROUND(E409*J409,2)</f>
        <v>0</v>
      </c>
      <c r="L409" s="247">
        <v>21</v>
      </c>
      <c r="M409" s="247">
        <f>G409*(1+L409/100)</f>
        <v>0</v>
      </c>
      <c r="N409" s="247">
        <v>5.1000000000000004E-3</v>
      </c>
      <c r="O409" s="247">
        <f>ROUND(E409*N409,2)</f>
        <v>0.01</v>
      </c>
      <c r="P409" s="247">
        <v>0</v>
      </c>
      <c r="Q409" s="247">
        <f>ROUND(E409*P409,2)</f>
        <v>0</v>
      </c>
      <c r="R409" s="247" t="s">
        <v>233</v>
      </c>
      <c r="S409" s="247" t="s">
        <v>111</v>
      </c>
      <c r="T409" s="249" t="s">
        <v>111</v>
      </c>
      <c r="U409" s="233">
        <v>0</v>
      </c>
      <c r="V409" s="233">
        <f>ROUND(E409*U409,2)</f>
        <v>0</v>
      </c>
      <c r="W409" s="233"/>
      <c r="X409" s="233" t="s">
        <v>234</v>
      </c>
      <c r="Y409" s="214"/>
      <c r="Z409" s="214"/>
      <c r="AA409" s="214"/>
      <c r="AB409" s="214"/>
      <c r="AC409" s="214"/>
      <c r="AD409" s="214"/>
      <c r="AE409" s="214"/>
      <c r="AF409" s="214"/>
      <c r="AG409" s="214" t="s">
        <v>240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>
      <c r="A410" s="231"/>
      <c r="B410" s="232"/>
      <c r="C410" s="254" t="s">
        <v>395</v>
      </c>
      <c r="D410" s="234"/>
      <c r="E410" s="235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115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>
      <c r="A411" s="231"/>
      <c r="B411" s="232"/>
      <c r="C411" s="254" t="s">
        <v>43</v>
      </c>
      <c r="D411" s="234"/>
      <c r="E411" s="235">
        <v>1</v>
      </c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115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>
      <c r="A412" s="231"/>
      <c r="B412" s="232"/>
      <c r="C412" s="254" t="s">
        <v>392</v>
      </c>
      <c r="D412" s="234"/>
      <c r="E412" s="235"/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115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>
      <c r="A413" s="231"/>
      <c r="B413" s="232"/>
      <c r="C413" s="254" t="s">
        <v>43</v>
      </c>
      <c r="D413" s="234"/>
      <c r="E413" s="235">
        <v>1</v>
      </c>
      <c r="F413" s="233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115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>
      <c r="A414" s="243">
        <v>62</v>
      </c>
      <c r="B414" s="244" t="s">
        <v>396</v>
      </c>
      <c r="C414" s="253" t="s">
        <v>397</v>
      </c>
      <c r="D414" s="245" t="s">
        <v>110</v>
      </c>
      <c r="E414" s="246">
        <v>1</v>
      </c>
      <c r="F414" s="247">
        <f>H414+J414</f>
        <v>0</v>
      </c>
      <c r="G414" s="247">
        <f>ROUND(E414*F414,2)</f>
        <v>0</v>
      </c>
      <c r="H414" s="248"/>
      <c r="I414" s="247">
        <f>ROUND(E414*H414,2)</f>
        <v>0</v>
      </c>
      <c r="J414" s="248"/>
      <c r="K414" s="247">
        <f>ROUND(E414*J414,2)</f>
        <v>0</v>
      </c>
      <c r="L414" s="247">
        <v>21</v>
      </c>
      <c r="M414" s="247">
        <f>G414*(1+L414/100)</f>
        <v>0</v>
      </c>
      <c r="N414" s="247">
        <v>5.1000000000000004E-3</v>
      </c>
      <c r="O414" s="247">
        <f>ROUND(E414*N414,2)</f>
        <v>0.01</v>
      </c>
      <c r="P414" s="247">
        <v>0</v>
      </c>
      <c r="Q414" s="247">
        <f>ROUND(E414*P414,2)</f>
        <v>0</v>
      </c>
      <c r="R414" s="247" t="s">
        <v>233</v>
      </c>
      <c r="S414" s="247" t="s">
        <v>111</v>
      </c>
      <c r="T414" s="249" t="s">
        <v>111</v>
      </c>
      <c r="U414" s="233">
        <v>0</v>
      </c>
      <c r="V414" s="233">
        <f>ROUND(E414*U414,2)</f>
        <v>0</v>
      </c>
      <c r="W414" s="233"/>
      <c r="X414" s="233" t="s">
        <v>234</v>
      </c>
      <c r="Y414" s="214"/>
      <c r="Z414" s="214"/>
      <c r="AA414" s="214"/>
      <c r="AB414" s="214"/>
      <c r="AC414" s="214"/>
      <c r="AD414" s="214"/>
      <c r="AE414" s="214"/>
      <c r="AF414" s="214"/>
      <c r="AG414" s="214" t="s">
        <v>240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>
      <c r="A415" s="231"/>
      <c r="B415" s="232"/>
      <c r="C415" s="254" t="s">
        <v>398</v>
      </c>
      <c r="D415" s="234"/>
      <c r="E415" s="235"/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115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>
      <c r="A416" s="231"/>
      <c r="B416" s="232"/>
      <c r="C416" s="254" t="s">
        <v>43</v>
      </c>
      <c r="D416" s="234"/>
      <c r="E416" s="235">
        <v>1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115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>
      <c r="A417" s="243">
        <v>63</v>
      </c>
      <c r="B417" s="244" t="s">
        <v>399</v>
      </c>
      <c r="C417" s="253" t="s">
        <v>400</v>
      </c>
      <c r="D417" s="245" t="s">
        <v>110</v>
      </c>
      <c r="E417" s="246">
        <v>7</v>
      </c>
      <c r="F417" s="247">
        <f>H417+J417</f>
        <v>0</v>
      </c>
      <c r="G417" s="247">
        <f>ROUND(E417*F417,2)</f>
        <v>0</v>
      </c>
      <c r="H417" s="248"/>
      <c r="I417" s="247">
        <f>ROUND(E417*H417,2)</f>
        <v>0</v>
      </c>
      <c r="J417" s="248"/>
      <c r="K417" s="247">
        <f>ROUND(E417*J417,2)</f>
        <v>0</v>
      </c>
      <c r="L417" s="247">
        <v>21</v>
      </c>
      <c r="M417" s="247">
        <f>G417*(1+L417/100)</f>
        <v>0</v>
      </c>
      <c r="N417" s="247">
        <v>0</v>
      </c>
      <c r="O417" s="247">
        <f>ROUND(E417*N417,2)</f>
        <v>0</v>
      </c>
      <c r="P417" s="247">
        <v>0</v>
      </c>
      <c r="Q417" s="247">
        <f>ROUND(E417*P417,2)</f>
        <v>0</v>
      </c>
      <c r="R417" s="247" t="s">
        <v>233</v>
      </c>
      <c r="S417" s="247" t="s">
        <v>111</v>
      </c>
      <c r="T417" s="249" t="s">
        <v>111</v>
      </c>
      <c r="U417" s="233">
        <v>0</v>
      </c>
      <c r="V417" s="233">
        <f>ROUND(E417*U417,2)</f>
        <v>0</v>
      </c>
      <c r="W417" s="233"/>
      <c r="X417" s="233" t="s">
        <v>234</v>
      </c>
      <c r="Y417" s="214"/>
      <c r="Z417" s="214"/>
      <c r="AA417" s="214"/>
      <c r="AB417" s="214"/>
      <c r="AC417" s="214"/>
      <c r="AD417" s="214"/>
      <c r="AE417" s="214"/>
      <c r="AF417" s="214"/>
      <c r="AG417" s="214" t="s">
        <v>240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>
      <c r="A418" s="231"/>
      <c r="B418" s="232"/>
      <c r="C418" s="254" t="s">
        <v>346</v>
      </c>
      <c r="D418" s="234"/>
      <c r="E418" s="235"/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115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>
      <c r="A419" s="231"/>
      <c r="B419" s="232"/>
      <c r="C419" s="254" t="s">
        <v>43</v>
      </c>
      <c r="D419" s="234"/>
      <c r="E419" s="235">
        <v>1</v>
      </c>
      <c r="F419" s="233"/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115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>
      <c r="A420" s="231"/>
      <c r="B420" s="232"/>
      <c r="C420" s="254" t="s">
        <v>347</v>
      </c>
      <c r="D420" s="234"/>
      <c r="E420" s="235"/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115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>
      <c r="A421" s="231"/>
      <c r="B421" s="232"/>
      <c r="C421" s="254" t="s">
        <v>348</v>
      </c>
      <c r="D421" s="234"/>
      <c r="E421" s="235">
        <v>3</v>
      </c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115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>
      <c r="A422" s="231"/>
      <c r="B422" s="232"/>
      <c r="C422" s="254" t="s">
        <v>349</v>
      </c>
      <c r="D422" s="234"/>
      <c r="E422" s="235"/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115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>
      <c r="A423" s="231"/>
      <c r="B423" s="232"/>
      <c r="C423" s="254" t="s">
        <v>348</v>
      </c>
      <c r="D423" s="234"/>
      <c r="E423" s="235">
        <v>3</v>
      </c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115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ht="22.5" outlineLevel="1">
      <c r="A424" s="243">
        <v>64</v>
      </c>
      <c r="B424" s="244" t="s">
        <v>401</v>
      </c>
      <c r="C424" s="253" t="s">
        <v>402</v>
      </c>
      <c r="D424" s="245" t="s">
        <v>110</v>
      </c>
      <c r="E424" s="246">
        <v>204</v>
      </c>
      <c r="F424" s="247">
        <f>H424+J424</f>
        <v>0</v>
      </c>
      <c r="G424" s="247">
        <f>ROUND(E424*F424,2)</f>
        <v>0</v>
      </c>
      <c r="H424" s="248"/>
      <c r="I424" s="247">
        <f>ROUND(E424*H424,2)</f>
        <v>0</v>
      </c>
      <c r="J424" s="248"/>
      <c r="K424" s="247">
        <f>ROUND(E424*J424,2)</f>
        <v>0</v>
      </c>
      <c r="L424" s="247">
        <v>21</v>
      </c>
      <c r="M424" s="247">
        <f>G424*(1+L424/100)</f>
        <v>0</v>
      </c>
      <c r="N424" s="247">
        <v>8.1970000000000001E-2</v>
      </c>
      <c r="O424" s="247">
        <f>ROUND(E424*N424,2)</f>
        <v>16.72</v>
      </c>
      <c r="P424" s="247">
        <v>0</v>
      </c>
      <c r="Q424" s="247">
        <f>ROUND(E424*P424,2)</f>
        <v>0</v>
      </c>
      <c r="R424" s="247" t="s">
        <v>233</v>
      </c>
      <c r="S424" s="247" t="s">
        <v>111</v>
      </c>
      <c r="T424" s="249" t="s">
        <v>111</v>
      </c>
      <c r="U424" s="233">
        <v>0</v>
      </c>
      <c r="V424" s="233">
        <f>ROUND(E424*U424,2)</f>
        <v>0</v>
      </c>
      <c r="W424" s="233"/>
      <c r="X424" s="233" t="s">
        <v>234</v>
      </c>
      <c r="Y424" s="214"/>
      <c r="Z424" s="214"/>
      <c r="AA424" s="214"/>
      <c r="AB424" s="214"/>
      <c r="AC424" s="214"/>
      <c r="AD424" s="214"/>
      <c r="AE424" s="214"/>
      <c r="AF424" s="214"/>
      <c r="AG424" s="214" t="s">
        <v>240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>
      <c r="A425" s="231"/>
      <c r="B425" s="232"/>
      <c r="C425" s="254" t="s">
        <v>167</v>
      </c>
      <c r="D425" s="234"/>
      <c r="E425" s="235"/>
      <c r="F425" s="233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115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>
      <c r="A426" s="231"/>
      <c r="B426" s="232"/>
      <c r="C426" s="254" t="s">
        <v>361</v>
      </c>
      <c r="D426" s="234"/>
      <c r="E426" s="235"/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115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>
      <c r="A427" s="231"/>
      <c r="B427" s="232"/>
      <c r="C427" s="254" t="s">
        <v>403</v>
      </c>
      <c r="D427" s="234"/>
      <c r="E427" s="235">
        <v>65.12</v>
      </c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115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>
      <c r="A428" s="231"/>
      <c r="B428" s="232"/>
      <c r="C428" s="254" t="s">
        <v>404</v>
      </c>
      <c r="D428" s="234"/>
      <c r="E428" s="235">
        <v>-0.12</v>
      </c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115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>
      <c r="A429" s="231"/>
      <c r="B429" s="232"/>
      <c r="C429" s="254" t="s">
        <v>169</v>
      </c>
      <c r="D429" s="234"/>
      <c r="E429" s="235"/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115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>
      <c r="A430" s="231"/>
      <c r="B430" s="232"/>
      <c r="C430" s="254" t="s">
        <v>361</v>
      </c>
      <c r="D430" s="234"/>
      <c r="E430" s="235"/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115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>
      <c r="A431" s="231"/>
      <c r="B431" s="232"/>
      <c r="C431" s="254" t="s">
        <v>405</v>
      </c>
      <c r="D431" s="234"/>
      <c r="E431" s="235">
        <v>139.69999999999999</v>
      </c>
      <c r="F431" s="233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115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>
      <c r="A432" s="231"/>
      <c r="B432" s="232"/>
      <c r="C432" s="254" t="s">
        <v>406</v>
      </c>
      <c r="D432" s="234"/>
      <c r="E432" s="235">
        <v>-0.7</v>
      </c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115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ht="22.5" outlineLevel="1">
      <c r="A433" s="243">
        <v>65</v>
      </c>
      <c r="B433" s="244" t="s">
        <v>407</v>
      </c>
      <c r="C433" s="253" t="s">
        <v>408</v>
      </c>
      <c r="D433" s="245" t="s">
        <v>110</v>
      </c>
      <c r="E433" s="246">
        <v>122</v>
      </c>
      <c r="F433" s="247">
        <f>H433+J433</f>
        <v>0</v>
      </c>
      <c r="G433" s="247">
        <f>ROUND(E433*F433,2)</f>
        <v>0</v>
      </c>
      <c r="H433" s="248"/>
      <c r="I433" s="247">
        <f>ROUND(E433*H433,2)</f>
        <v>0</v>
      </c>
      <c r="J433" s="248"/>
      <c r="K433" s="247">
        <f>ROUND(E433*J433,2)</f>
        <v>0</v>
      </c>
      <c r="L433" s="247">
        <v>21</v>
      </c>
      <c r="M433" s="247">
        <f>G433*(1+L433/100)</f>
        <v>0</v>
      </c>
      <c r="N433" s="247">
        <v>0.06</v>
      </c>
      <c r="O433" s="247">
        <f>ROUND(E433*N433,2)</f>
        <v>7.32</v>
      </c>
      <c r="P433" s="247">
        <v>0</v>
      </c>
      <c r="Q433" s="247">
        <f>ROUND(E433*P433,2)</f>
        <v>0</v>
      </c>
      <c r="R433" s="247" t="s">
        <v>233</v>
      </c>
      <c r="S433" s="247" t="s">
        <v>111</v>
      </c>
      <c r="T433" s="249" t="s">
        <v>111</v>
      </c>
      <c r="U433" s="233">
        <v>0</v>
      </c>
      <c r="V433" s="233">
        <f>ROUND(E433*U433,2)</f>
        <v>0</v>
      </c>
      <c r="W433" s="233"/>
      <c r="X433" s="233" t="s">
        <v>234</v>
      </c>
      <c r="Y433" s="214"/>
      <c r="Z433" s="214"/>
      <c r="AA433" s="214"/>
      <c r="AB433" s="214"/>
      <c r="AC433" s="214"/>
      <c r="AD433" s="214"/>
      <c r="AE433" s="214"/>
      <c r="AF433" s="214"/>
      <c r="AG433" s="214" t="s">
        <v>240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>
      <c r="A434" s="231"/>
      <c r="B434" s="232"/>
      <c r="C434" s="254" t="s">
        <v>167</v>
      </c>
      <c r="D434" s="234"/>
      <c r="E434" s="235"/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115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>
      <c r="A435" s="231"/>
      <c r="B435" s="232"/>
      <c r="C435" s="254" t="s">
        <v>363</v>
      </c>
      <c r="D435" s="234"/>
      <c r="E435" s="235"/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115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>
      <c r="A436" s="231"/>
      <c r="B436" s="232"/>
      <c r="C436" s="254" t="s">
        <v>409</v>
      </c>
      <c r="D436" s="234"/>
      <c r="E436" s="235">
        <v>51.15</v>
      </c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115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>
      <c r="A437" s="231"/>
      <c r="B437" s="232"/>
      <c r="C437" s="254" t="s">
        <v>410</v>
      </c>
      <c r="D437" s="234"/>
      <c r="E437" s="235">
        <v>-0.15</v>
      </c>
      <c r="F437" s="233"/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115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>
      <c r="A438" s="231"/>
      <c r="B438" s="232"/>
      <c r="C438" s="254" t="s">
        <v>169</v>
      </c>
      <c r="D438" s="234"/>
      <c r="E438" s="235"/>
      <c r="F438" s="233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115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>
      <c r="A439" s="231"/>
      <c r="B439" s="232"/>
      <c r="C439" s="254" t="s">
        <v>366</v>
      </c>
      <c r="D439" s="234"/>
      <c r="E439" s="235"/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115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>
      <c r="A440" s="231"/>
      <c r="B440" s="232"/>
      <c r="C440" s="254" t="s">
        <v>411</v>
      </c>
      <c r="D440" s="234"/>
      <c r="E440" s="235">
        <v>70.95</v>
      </c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115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>
      <c r="A441" s="231"/>
      <c r="B441" s="232"/>
      <c r="C441" s="254" t="s">
        <v>412</v>
      </c>
      <c r="D441" s="234"/>
      <c r="E441" s="235">
        <v>0.05</v>
      </c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115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>
      <c r="A442" s="237" t="s">
        <v>106</v>
      </c>
      <c r="B442" s="238" t="s">
        <v>71</v>
      </c>
      <c r="C442" s="252" t="s">
        <v>72</v>
      </c>
      <c r="D442" s="239"/>
      <c r="E442" s="240"/>
      <c r="F442" s="241"/>
      <c r="G442" s="241">
        <f>SUMIF(AG443:AG447,"&lt;&gt;NOR",G443:G447)</f>
        <v>0</v>
      </c>
      <c r="H442" s="241"/>
      <c r="I442" s="241">
        <f>SUM(I443:I447)</f>
        <v>0</v>
      </c>
      <c r="J442" s="241"/>
      <c r="K442" s="241">
        <f>SUM(K443:K447)</f>
        <v>0</v>
      </c>
      <c r="L442" s="241"/>
      <c r="M442" s="241">
        <f>SUM(M443:M447)</f>
        <v>0</v>
      </c>
      <c r="N442" s="241"/>
      <c r="O442" s="241">
        <f>SUM(O443:O447)</f>
        <v>0</v>
      </c>
      <c r="P442" s="241"/>
      <c r="Q442" s="241">
        <f>SUM(Q443:Q447)</f>
        <v>0</v>
      </c>
      <c r="R442" s="241"/>
      <c r="S442" s="241"/>
      <c r="T442" s="242"/>
      <c r="U442" s="236"/>
      <c r="V442" s="236">
        <f>SUM(V443:V447)</f>
        <v>458.17</v>
      </c>
      <c r="W442" s="236"/>
      <c r="X442" s="236"/>
      <c r="AG442" t="s">
        <v>107</v>
      </c>
    </row>
    <row r="443" spans="1:60" outlineLevel="1">
      <c r="A443" s="243">
        <v>66</v>
      </c>
      <c r="B443" s="244" t="s">
        <v>413</v>
      </c>
      <c r="C443" s="253" t="s">
        <v>414</v>
      </c>
      <c r="D443" s="245" t="s">
        <v>415</v>
      </c>
      <c r="E443" s="246">
        <v>15</v>
      </c>
      <c r="F443" s="247">
        <f>H443+J443</f>
        <v>0</v>
      </c>
      <c r="G443" s="247">
        <f>ROUND(E443*F443,2)</f>
        <v>0</v>
      </c>
      <c r="H443" s="248"/>
      <c r="I443" s="247">
        <f>ROUND(E443*H443,2)</f>
        <v>0</v>
      </c>
      <c r="J443" s="248"/>
      <c r="K443" s="247">
        <f>ROUND(E443*J443,2)</f>
        <v>0</v>
      </c>
      <c r="L443" s="247">
        <v>21</v>
      </c>
      <c r="M443" s="247">
        <f>G443*(1+L443/100)</f>
        <v>0</v>
      </c>
      <c r="N443" s="247">
        <v>0</v>
      </c>
      <c r="O443" s="247">
        <f>ROUND(E443*N443,2)</f>
        <v>0</v>
      </c>
      <c r="P443" s="247">
        <v>0</v>
      </c>
      <c r="Q443" s="247">
        <f>ROUND(E443*P443,2)</f>
        <v>0</v>
      </c>
      <c r="R443" s="247"/>
      <c r="S443" s="247" t="s">
        <v>111</v>
      </c>
      <c r="T443" s="249" t="s">
        <v>111</v>
      </c>
      <c r="U443" s="233">
        <v>1</v>
      </c>
      <c r="V443" s="233">
        <f>ROUND(E443*U443,2)</f>
        <v>15</v>
      </c>
      <c r="W443" s="233"/>
      <c r="X443" s="233" t="s">
        <v>112</v>
      </c>
      <c r="Y443" s="214"/>
      <c r="Z443" s="214"/>
      <c r="AA443" s="214"/>
      <c r="AB443" s="214"/>
      <c r="AC443" s="214"/>
      <c r="AD443" s="214"/>
      <c r="AE443" s="214"/>
      <c r="AF443" s="214"/>
      <c r="AG443" s="214" t="s">
        <v>121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>
      <c r="A444" s="231"/>
      <c r="B444" s="232"/>
      <c r="C444" s="254" t="s">
        <v>416</v>
      </c>
      <c r="D444" s="234"/>
      <c r="E444" s="235"/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115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>
      <c r="A445" s="231"/>
      <c r="B445" s="232"/>
      <c r="C445" s="254" t="s">
        <v>417</v>
      </c>
      <c r="D445" s="234"/>
      <c r="E445" s="235">
        <v>15</v>
      </c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115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>
      <c r="A446" s="243">
        <v>67</v>
      </c>
      <c r="B446" s="244" t="s">
        <v>418</v>
      </c>
      <c r="C446" s="253" t="s">
        <v>419</v>
      </c>
      <c r="D446" s="245" t="s">
        <v>202</v>
      </c>
      <c r="E446" s="246">
        <v>1136.33</v>
      </c>
      <c r="F446" s="247">
        <f>H446+J446</f>
        <v>0</v>
      </c>
      <c r="G446" s="247">
        <f>ROUND(E446*F446,2)</f>
        <v>0</v>
      </c>
      <c r="H446" s="248"/>
      <c r="I446" s="247">
        <f>ROUND(E446*H446,2)</f>
        <v>0</v>
      </c>
      <c r="J446" s="248"/>
      <c r="K446" s="247">
        <f>ROUND(E446*J446,2)</f>
        <v>0</v>
      </c>
      <c r="L446" s="247">
        <v>21</v>
      </c>
      <c r="M446" s="247">
        <f>G446*(1+L446/100)</f>
        <v>0</v>
      </c>
      <c r="N446" s="247">
        <v>0</v>
      </c>
      <c r="O446" s="247">
        <f>ROUND(E446*N446,2)</f>
        <v>0</v>
      </c>
      <c r="P446" s="247">
        <v>0</v>
      </c>
      <c r="Q446" s="247">
        <f>ROUND(E446*P446,2)</f>
        <v>0</v>
      </c>
      <c r="R446" s="247"/>
      <c r="S446" s="247" t="s">
        <v>111</v>
      </c>
      <c r="T446" s="249" t="s">
        <v>111</v>
      </c>
      <c r="U446" s="233">
        <v>0.39</v>
      </c>
      <c r="V446" s="233">
        <f>ROUND(E446*U446,2)</f>
        <v>443.17</v>
      </c>
      <c r="W446" s="233"/>
      <c r="X446" s="233" t="s">
        <v>112</v>
      </c>
      <c r="Y446" s="214"/>
      <c r="Z446" s="214"/>
      <c r="AA446" s="214"/>
      <c r="AB446" s="214"/>
      <c r="AC446" s="214"/>
      <c r="AD446" s="214"/>
      <c r="AE446" s="214"/>
      <c r="AF446" s="214"/>
      <c r="AG446" s="214" t="s">
        <v>420</v>
      </c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>
      <c r="A447" s="231"/>
      <c r="B447" s="232"/>
      <c r="C447" s="254" t="s">
        <v>421</v>
      </c>
      <c r="D447" s="234"/>
      <c r="E447" s="235">
        <v>1136.33</v>
      </c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115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>
      <c r="A448" s="237" t="s">
        <v>106</v>
      </c>
      <c r="B448" s="238" t="s">
        <v>73</v>
      </c>
      <c r="C448" s="252" t="s">
        <v>74</v>
      </c>
      <c r="D448" s="239"/>
      <c r="E448" s="240"/>
      <c r="F448" s="241"/>
      <c r="G448" s="241">
        <f>SUMIF(AG449:AG455,"&lt;&gt;NOR",G449:G455)</f>
        <v>0</v>
      </c>
      <c r="H448" s="241"/>
      <c r="I448" s="241">
        <f>SUM(I449:I455)</f>
        <v>0</v>
      </c>
      <c r="J448" s="241"/>
      <c r="K448" s="241">
        <f>SUM(K449:K455)</f>
        <v>0</v>
      </c>
      <c r="L448" s="241"/>
      <c r="M448" s="241">
        <f>SUM(M449:M455)</f>
        <v>0</v>
      </c>
      <c r="N448" s="241"/>
      <c r="O448" s="241">
        <f>SUM(O449:O455)</f>
        <v>0.01</v>
      </c>
      <c r="P448" s="241"/>
      <c r="Q448" s="241">
        <f>SUM(Q449:Q455)</f>
        <v>0.29000000000000004</v>
      </c>
      <c r="R448" s="241"/>
      <c r="S448" s="241"/>
      <c r="T448" s="242"/>
      <c r="U448" s="236"/>
      <c r="V448" s="236">
        <f>SUM(V449:V455)</f>
        <v>16.740000000000002</v>
      </c>
      <c r="W448" s="236"/>
      <c r="X448" s="236"/>
      <c r="AG448" t="s">
        <v>107</v>
      </c>
    </row>
    <row r="449" spans="1:60" ht="22.5" outlineLevel="1">
      <c r="A449" s="243">
        <v>68</v>
      </c>
      <c r="B449" s="244" t="s">
        <v>422</v>
      </c>
      <c r="C449" s="253" t="s">
        <v>423</v>
      </c>
      <c r="D449" s="245" t="s">
        <v>207</v>
      </c>
      <c r="E449" s="246">
        <v>46</v>
      </c>
      <c r="F449" s="247">
        <f>H449+J449</f>
        <v>0</v>
      </c>
      <c r="G449" s="247">
        <f>ROUND(E449*F449,2)</f>
        <v>0</v>
      </c>
      <c r="H449" s="248"/>
      <c r="I449" s="247">
        <f>ROUND(E449*H449,2)</f>
        <v>0</v>
      </c>
      <c r="J449" s="248"/>
      <c r="K449" s="247">
        <f>ROUND(E449*J449,2)</f>
        <v>0</v>
      </c>
      <c r="L449" s="247">
        <v>21</v>
      </c>
      <c r="M449" s="247">
        <f>G449*(1+L449/100)</f>
        <v>0</v>
      </c>
      <c r="N449" s="247">
        <v>0</v>
      </c>
      <c r="O449" s="247">
        <f>ROUND(E449*N449,2)</f>
        <v>0</v>
      </c>
      <c r="P449" s="247">
        <v>1.98E-3</v>
      </c>
      <c r="Q449" s="247">
        <f>ROUND(E449*P449,2)</f>
        <v>0.09</v>
      </c>
      <c r="R449" s="247"/>
      <c r="S449" s="247" t="s">
        <v>111</v>
      </c>
      <c r="T449" s="249" t="s">
        <v>111</v>
      </c>
      <c r="U449" s="233">
        <v>0.19</v>
      </c>
      <c r="V449" s="233">
        <f>ROUND(E449*U449,2)</f>
        <v>8.74</v>
      </c>
      <c r="W449" s="233"/>
      <c r="X449" s="233" t="s">
        <v>112</v>
      </c>
      <c r="Y449" s="214"/>
      <c r="Z449" s="214"/>
      <c r="AA449" s="214"/>
      <c r="AB449" s="214"/>
      <c r="AC449" s="214"/>
      <c r="AD449" s="214"/>
      <c r="AE449" s="214"/>
      <c r="AF449" s="214"/>
      <c r="AG449" s="214" t="s">
        <v>113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>
      <c r="A450" s="231"/>
      <c r="B450" s="232"/>
      <c r="C450" s="254" t="s">
        <v>424</v>
      </c>
      <c r="D450" s="234"/>
      <c r="E450" s="235"/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115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>
      <c r="A451" s="231"/>
      <c r="B451" s="232"/>
      <c r="C451" s="254" t="s">
        <v>425</v>
      </c>
      <c r="D451" s="234"/>
      <c r="E451" s="235">
        <v>46</v>
      </c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115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ht="22.5" outlineLevel="1">
      <c r="A452" s="243">
        <v>69</v>
      </c>
      <c r="B452" s="244" t="s">
        <v>426</v>
      </c>
      <c r="C452" s="253" t="s">
        <v>427</v>
      </c>
      <c r="D452" s="245" t="s">
        <v>232</v>
      </c>
      <c r="E452" s="246">
        <v>200</v>
      </c>
      <c r="F452" s="247">
        <f>H452+J452</f>
        <v>0</v>
      </c>
      <c r="G452" s="247">
        <f>ROUND(E452*F452,2)</f>
        <v>0</v>
      </c>
      <c r="H452" s="248"/>
      <c r="I452" s="247">
        <f>ROUND(E452*H452,2)</f>
        <v>0</v>
      </c>
      <c r="J452" s="248"/>
      <c r="K452" s="247">
        <f>ROUND(E452*J452,2)</f>
        <v>0</v>
      </c>
      <c r="L452" s="247">
        <v>21</v>
      </c>
      <c r="M452" s="247">
        <f>G452*(1+L452/100)</f>
        <v>0</v>
      </c>
      <c r="N452" s="247">
        <v>5.0000000000000002E-5</v>
      </c>
      <c r="O452" s="247">
        <f>ROUND(E452*N452,2)</f>
        <v>0.01</v>
      </c>
      <c r="P452" s="247">
        <v>1E-3</v>
      </c>
      <c r="Q452" s="247">
        <f>ROUND(E452*P452,2)</f>
        <v>0.2</v>
      </c>
      <c r="R452" s="247"/>
      <c r="S452" s="247" t="s">
        <v>111</v>
      </c>
      <c r="T452" s="249" t="s">
        <v>111</v>
      </c>
      <c r="U452" s="233">
        <v>0.04</v>
      </c>
      <c r="V452" s="233">
        <f>ROUND(E452*U452,2)</f>
        <v>8</v>
      </c>
      <c r="W452" s="233"/>
      <c r="X452" s="233" t="s">
        <v>112</v>
      </c>
      <c r="Y452" s="214"/>
      <c r="Z452" s="214"/>
      <c r="AA452" s="214"/>
      <c r="AB452" s="214"/>
      <c r="AC452" s="214"/>
      <c r="AD452" s="214"/>
      <c r="AE452" s="214"/>
      <c r="AF452" s="214"/>
      <c r="AG452" s="214" t="s">
        <v>113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>
      <c r="A453" s="231"/>
      <c r="B453" s="232"/>
      <c r="C453" s="254" t="s">
        <v>428</v>
      </c>
      <c r="D453" s="234"/>
      <c r="E453" s="235"/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115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>
      <c r="A454" s="231"/>
      <c r="B454" s="232"/>
      <c r="C454" s="254" t="s">
        <v>429</v>
      </c>
      <c r="D454" s="234"/>
      <c r="E454" s="235"/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115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>
      <c r="A455" s="231"/>
      <c r="B455" s="232"/>
      <c r="C455" s="254" t="s">
        <v>430</v>
      </c>
      <c r="D455" s="234"/>
      <c r="E455" s="235">
        <v>200</v>
      </c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115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>
      <c r="A456" s="237" t="s">
        <v>106</v>
      </c>
      <c r="B456" s="238" t="s">
        <v>75</v>
      </c>
      <c r="C456" s="252" t="s">
        <v>76</v>
      </c>
      <c r="D456" s="239"/>
      <c r="E456" s="240"/>
      <c r="F456" s="241"/>
      <c r="G456" s="241">
        <f>SUMIF(AG457:AG463,"&lt;&gt;NOR",G457:G463)</f>
        <v>0</v>
      </c>
      <c r="H456" s="241"/>
      <c r="I456" s="241">
        <f>SUM(I457:I463)</f>
        <v>0</v>
      </c>
      <c r="J456" s="241"/>
      <c r="K456" s="241">
        <f>SUM(K457:K463)</f>
        <v>0</v>
      </c>
      <c r="L456" s="241"/>
      <c r="M456" s="241">
        <f>SUM(M457:M463)</f>
        <v>0</v>
      </c>
      <c r="N456" s="241"/>
      <c r="O456" s="241">
        <f>SUM(O457:O463)</f>
        <v>0</v>
      </c>
      <c r="P456" s="241"/>
      <c r="Q456" s="241">
        <f>SUM(Q457:Q463)</f>
        <v>0</v>
      </c>
      <c r="R456" s="241"/>
      <c r="S456" s="241"/>
      <c r="T456" s="242"/>
      <c r="U456" s="236"/>
      <c r="V456" s="236">
        <f>SUM(V457:V463)</f>
        <v>0</v>
      </c>
      <c r="W456" s="236"/>
      <c r="X456" s="236"/>
      <c r="AG456" t="s">
        <v>107</v>
      </c>
    </row>
    <row r="457" spans="1:60" ht="22.5" outlineLevel="1">
      <c r="A457" s="243">
        <v>70</v>
      </c>
      <c r="B457" s="244" t="s">
        <v>43</v>
      </c>
      <c r="C457" s="253" t="s">
        <v>431</v>
      </c>
      <c r="D457" s="245" t="s">
        <v>432</v>
      </c>
      <c r="E457" s="246">
        <v>1</v>
      </c>
      <c r="F457" s="247">
        <f>H457+J457</f>
        <v>0</v>
      </c>
      <c r="G457" s="247">
        <f>ROUND(E457*F457,2)</f>
        <v>0</v>
      </c>
      <c r="H457" s="248"/>
      <c r="I457" s="247">
        <f>ROUND(E457*H457,2)</f>
        <v>0</v>
      </c>
      <c r="J457" s="248"/>
      <c r="K457" s="247">
        <f>ROUND(E457*J457,2)</f>
        <v>0</v>
      </c>
      <c r="L457" s="247">
        <v>21</v>
      </c>
      <c r="M457" s="247">
        <f>G457*(1+L457/100)</f>
        <v>0</v>
      </c>
      <c r="N457" s="247">
        <v>0</v>
      </c>
      <c r="O457" s="247">
        <f>ROUND(E457*N457,2)</f>
        <v>0</v>
      </c>
      <c r="P457" s="247">
        <v>0</v>
      </c>
      <c r="Q457" s="247">
        <f>ROUND(E457*P457,2)</f>
        <v>0</v>
      </c>
      <c r="R457" s="247"/>
      <c r="S457" s="247" t="s">
        <v>322</v>
      </c>
      <c r="T457" s="249" t="s">
        <v>323</v>
      </c>
      <c r="U457" s="233">
        <v>0</v>
      </c>
      <c r="V457" s="233">
        <f>ROUND(E457*U457,2)</f>
        <v>0</v>
      </c>
      <c r="W457" s="233"/>
      <c r="X457" s="233" t="s">
        <v>112</v>
      </c>
      <c r="Y457" s="214"/>
      <c r="Z457" s="214"/>
      <c r="AA457" s="214"/>
      <c r="AB457" s="214"/>
      <c r="AC457" s="214"/>
      <c r="AD457" s="214"/>
      <c r="AE457" s="214"/>
      <c r="AF457" s="214"/>
      <c r="AG457" s="214" t="s">
        <v>113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>
      <c r="A458" s="231"/>
      <c r="B458" s="232"/>
      <c r="C458" s="254" t="s">
        <v>43</v>
      </c>
      <c r="D458" s="234"/>
      <c r="E458" s="235">
        <v>1</v>
      </c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115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>
      <c r="A459" s="243">
        <v>71</v>
      </c>
      <c r="B459" s="244" t="s">
        <v>63</v>
      </c>
      <c r="C459" s="253" t="s">
        <v>433</v>
      </c>
      <c r="D459" s="245" t="s">
        <v>110</v>
      </c>
      <c r="E459" s="246">
        <v>2</v>
      </c>
      <c r="F459" s="247">
        <f>H459+J459</f>
        <v>0</v>
      </c>
      <c r="G459" s="247">
        <f>ROUND(E459*F459,2)</f>
        <v>0</v>
      </c>
      <c r="H459" s="248"/>
      <c r="I459" s="247">
        <f>ROUND(E459*H459,2)</f>
        <v>0</v>
      </c>
      <c r="J459" s="248"/>
      <c r="K459" s="247">
        <f>ROUND(E459*J459,2)</f>
        <v>0</v>
      </c>
      <c r="L459" s="247">
        <v>21</v>
      </c>
      <c r="M459" s="247">
        <f>G459*(1+L459/100)</f>
        <v>0</v>
      </c>
      <c r="N459" s="247">
        <v>0</v>
      </c>
      <c r="O459" s="247">
        <f>ROUND(E459*N459,2)</f>
        <v>0</v>
      </c>
      <c r="P459" s="247">
        <v>0</v>
      </c>
      <c r="Q459" s="247">
        <f>ROUND(E459*P459,2)</f>
        <v>0</v>
      </c>
      <c r="R459" s="247"/>
      <c r="S459" s="247" t="s">
        <v>322</v>
      </c>
      <c r="T459" s="249" t="s">
        <v>323</v>
      </c>
      <c r="U459" s="233">
        <v>0</v>
      </c>
      <c r="V459" s="233">
        <f>ROUND(E459*U459,2)</f>
        <v>0</v>
      </c>
      <c r="W459" s="233"/>
      <c r="X459" s="233" t="s">
        <v>112</v>
      </c>
      <c r="Y459" s="214"/>
      <c r="Z459" s="214"/>
      <c r="AA459" s="214"/>
      <c r="AB459" s="214"/>
      <c r="AC459" s="214"/>
      <c r="AD459" s="214"/>
      <c r="AE459" s="214"/>
      <c r="AF459" s="214"/>
      <c r="AG459" s="214" t="s">
        <v>113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>
      <c r="A460" s="231"/>
      <c r="B460" s="232"/>
      <c r="C460" s="254" t="s">
        <v>63</v>
      </c>
      <c r="D460" s="234"/>
      <c r="E460" s="235">
        <v>2</v>
      </c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115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>
      <c r="A461" s="243">
        <v>72</v>
      </c>
      <c r="B461" s="244" t="s">
        <v>348</v>
      </c>
      <c r="C461" s="253" t="s">
        <v>434</v>
      </c>
      <c r="D461" s="245" t="s">
        <v>432</v>
      </c>
      <c r="E461" s="246">
        <v>1</v>
      </c>
      <c r="F461" s="247">
        <f>H461+J461</f>
        <v>0</v>
      </c>
      <c r="G461" s="247">
        <f>ROUND(E461*F461,2)</f>
        <v>0</v>
      </c>
      <c r="H461" s="248"/>
      <c r="I461" s="247">
        <f>ROUND(E461*H461,2)</f>
        <v>0</v>
      </c>
      <c r="J461" s="248"/>
      <c r="K461" s="247">
        <f>ROUND(E461*J461,2)</f>
        <v>0</v>
      </c>
      <c r="L461" s="247">
        <v>21</v>
      </c>
      <c r="M461" s="247">
        <f>G461*(1+L461/100)</f>
        <v>0</v>
      </c>
      <c r="N461" s="247">
        <v>0</v>
      </c>
      <c r="O461" s="247">
        <f>ROUND(E461*N461,2)</f>
        <v>0</v>
      </c>
      <c r="P461" s="247">
        <v>0</v>
      </c>
      <c r="Q461" s="247">
        <f>ROUND(E461*P461,2)</f>
        <v>0</v>
      </c>
      <c r="R461" s="247"/>
      <c r="S461" s="247" t="s">
        <v>322</v>
      </c>
      <c r="T461" s="249" t="s">
        <v>323</v>
      </c>
      <c r="U461" s="233">
        <v>0</v>
      </c>
      <c r="V461" s="233">
        <f>ROUND(E461*U461,2)</f>
        <v>0</v>
      </c>
      <c r="W461" s="233"/>
      <c r="X461" s="233" t="s">
        <v>112</v>
      </c>
      <c r="Y461" s="214"/>
      <c r="Z461" s="214"/>
      <c r="AA461" s="214"/>
      <c r="AB461" s="214"/>
      <c r="AC461" s="214"/>
      <c r="AD461" s="214"/>
      <c r="AE461" s="214"/>
      <c r="AF461" s="214"/>
      <c r="AG461" s="214" t="s">
        <v>113</v>
      </c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>
      <c r="A462" s="231"/>
      <c r="B462" s="232"/>
      <c r="C462" s="254" t="s">
        <v>435</v>
      </c>
      <c r="D462" s="234"/>
      <c r="E462" s="235"/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115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>
      <c r="A463" s="231"/>
      <c r="B463" s="232"/>
      <c r="C463" s="254" t="s">
        <v>43</v>
      </c>
      <c r="D463" s="234"/>
      <c r="E463" s="235">
        <v>1</v>
      </c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115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>
      <c r="A464" s="237" t="s">
        <v>106</v>
      </c>
      <c r="B464" s="238" t="s">
        <v>77</v>
      </c>
      <c r="C464" s="252" t="s">
        <v>78</v>
      </c>
      <c r="D464" s="239"/>
      <c r="E464" s="240"/>
      <c r="F464" s="241"/>
      <c r="G464" s="241">
        <f>SUMIF(AG465:AG474,"&lt;&gt;NOR",G465:G474)</f>
        <v>0</v>
      </c>
      <c r="H464" s="241"/>
      <c r="I464" s="241">
        <f>SUM(I465:I474)</f>
        <v>0</v>
      </c>
      <c r="J464" s="241"/>
      <c r="K464" s="241">
        <f>SUM(K465:K474)</f>
        <v>0</v>
      </c>
      <c r="L464" s="241"/>
      <c r="M464" s="241">
        <f>SUM(M465:M474)</f>
        <v>0</v>
      </c>
      <c r="N464" s="241"/>
      <c r="O464" s="241">
        <f>SUM(O465:O474)</f>
        <v>0.02</v>
      </c>
      <c r="P464" s="241"/>
      <c r="Q464" s="241">
        <f>SUM(Q465:Q474)</f>
        <v>0</v>
      </c>
      <c r="R464" s="241"/>
      <c r="S464" s="241"/>
      <c r="T464" s="242"/>
      <c r="U464" s="236"/>
      <c r="V464" s="236">
        <f>SUM(V465:V474)</f>
        <v>4.8899999999999997</v>
      </c>
      <c r="W464" s="236"/>
      <c r="X464" s="236"/>
      <c r="AG464" t="s">
        <v>107</v>
      </c>
    </row>
    <row r="465" spans="1:60" outlineLevel="1">
      <c r="A465" s="243">
        <v>73</v>
      </c>
      <c r="B465" s="244" t="s">
        <v>436</v>
      </c>
      <c r="C465" s="253" t="s">
        <v>437</v>
      </c>
      <c r="D465" s="245" t="s">
        <v>207</v>
      </c>
      <c r="E465" s="246">
        <v>21.72</v>
      </c>
      <c r="F465" s="247">
        <f>H465+J465</f>
        <v>0</v>
      </c>
      <c r="G465" s="247">
        <f>ROUND(E465*F465,2)</f>
        <v>0</v>
      </c>
      <c r="H465" s="248"/>
      <c r="I465" s="247">
        <f>ROUND(E465*H465,2)</f>
        <v>0</v>
      </c>
      <c r="J465" s="248"/>
      <c r="K465" s="247">
        <f>ROUND(E465*J465,2)</f>
        <v>0</v>
      </c>
      <c r="L465" s="247">
        <v>21</v>
      </c>
      <c r="M465" s="247">
        <f>G465*(1+L465/100)</f>
        <v>0</v>
      </c>
      <c r="N465" s="247">
        <v>0</v>
      </c>
      <c r="O465" s="247">
        <f>ROUND(E465*N465,2)</f>
        <v>0</v>
      </c>
      <c r="P465" s="247">
        <v>0</v>
      </c>
      <c r="Q465" s="247">
        <f>ROUND(E465*P465,2)</f>
        <v>0</v>
      </c>
      <c r="R465" s="247"/>
      <c r="S465" s="247" t="s">
        <v>111</v>
      </c>
      <c r="T465" s="249" t="s">
        <v>111</v>
      </c>
      <c r="U465" s="233">
        <v>0.22500000000000001</v>
      </c>
      <c r="V465" s="233">
        <f>ROUND(E465*U465,2)</f>
        <v>4.8899999999999997</v>
      </c>
      <c r="W465" s="233"/>
      <c r="X465" s="233" t="s">
        <v>112</v>
      </c>
      <c r="Y465" s="214"/>
      <c r="Z465" s="214"/>
      <c r="AA465" s="214"/>
      <c r="AB465" s="214"/>
      <c r="AC465" s="214"/>
      <c r="AD465" s="214"/>
      <c r="AE465" s="214"/>
      <c r="AF465" s="214"/>
      <c r="AG465" s="214" t="s">
        <v>113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>
      <c r="A466" s="231"/>
      <c r="B466" s="232"/>
      <c r="C466" s="254" t="s">
        <v>438</v>
      </c>
      <c r="D466" s="234"/>
      <c r="E466" s="235"/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115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>
      <c r="A467" s="231"/>
      <c r="B467" s="232"/>
      <c r="C467" s="254" t="s">
        <v>439</v>
      </c>
      <c r="D467" s="234"/>
      <c r="E467" s="235">
        <v>8.2200000000000006</v>
      </c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115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>
      <c r="A468" s="231"/>
      <c r="B468" s="232"/>
      <c r="C468" s="254" t="s">
        <v>440</v>
      </c>
      <c r="D468" s="234"/>
      <c r="E468" s="235"/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115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>
      <c r="A469" s="231"/>
      <c r="B469" s="232"/>
      <c r="C469" s="254" t="s">
        <v>441</v>
      </c>
      <c r="D469" s="234"/>
      <c r="E469" s="235">
        <v>13.5</v>
      </c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115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>
      <c r="A470" s="243">
        <v>74</v>
      </c>
      <c r="B470" s="244" t="s">
        <v>442</v>
      </c>
      <c r="C470" s="253" t="s">
        <v>443</v>
      </c>
      <c r="D470" s="245" t="s">
        <v>207</v>
      </c>
      <c r="E470" s="246">
        <v>23.891999999999999</v>
      </c>
      <c r="F470" s="247">
        <f>H470+J470</f>
        <v>0</v>
      </c>
      <c r="G470" s="247">
        <f>ROUND(E470*F470,2)</f>
        <v>0</v>
      </c>
      <c r="H470" s="248"/>
      <c r="I470" s="247">
        <f>ROUND(E470*H470,2)</f>
        <v>0</v>
      </c>
      <c r="J470" s="248"/>
      <c r="K470" s="247">
        <f>ROUND(E470*J470,2)</f>
        <v>0</v>
      </c>
      <c r="L470" s="247">
        <v>21</v>
      </c>
      <c r="M470" s="247">
        <f>G470*(1+L470/100)</f>
        <v>0</v>
      </c>
      <c r="N470" s="247">
        <v>9.2000000000000003E-4</v>
      </c>
      <c r="O470" s="247">
        <f>ROUND(E470*N470,2)</f>
        <v>0.02</v>
      </c>
      <c r="P470" s="247">
        <v>0</v>
      </c>
      <c r="Q470" s="247">
        <f>ROUND(E470*P470,2)</f>
        <v>0</v>
      </c>
      <c r="R470" s="247" t="s">
        <v>233</v>
      </c>
      <c r="S470" s="247" t="s">
        <v>111</v>
      </c>
      <c r="T470" s="249" t="s">
        <v>111</v>
      </c>
      <c r="U470" s="233">
        <v>0</v>
      </c>
      <c r="V470" s="233">
        <f>ROUND(E470*U470,2)</f>
        <v>0</v>
      </c>
      <c r="W470" s="233"/>
      <c r="X470" s="233" t="s">
        <v>234</v>
      </c>
      <c r="Y470" s="214"/>
      <c r="Z470" s="214"/>
      <c r="AA470" s="214"/>
      <c r="AB470" s="214"/>
      <c r="AC470" s="214"/>
      <c r="AD470" s="214"/>
      <c r="AE470" s="214"/>
      <c r="AF470" s="214"/>
      <c r="AG470" s="214" t="s">
        <v>240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>
      <c r="A471" s="231"/>
      <c r="B471" s="232"/>
      <c r="C471" s="254" t="s">
        <v>438</v>
      </c>
      <c r="D471" s="234"/>
      <c r="E471" s="235"/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115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>
      <c r="A472" s="231"/>
      <c r="B472" s="232"/>
      <c r="C472" s="254" t="s">
        <v>444</v>
      </c>
      <c r="D472" s="234"/>
      <c r="E472" s="235">
        <v>9.0419999999999998</v>
      </c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115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>
      <c r="A473" s="231"/>
      <c r="B473" s="232"/>
      <c r="C473" s="254" t="s">
        <v>440</v>
      </c>
      <c r="D473" s="234"/>
      <c r="E473" s="235"/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115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>
      <c r="A474" s="231"/>
      <c r="B474" s="232"/>
      <c r="C474" s="254" t="s">
        <v>445</v>
      </c>
      <c r="D474" s="234"/>
      <c r="E474" s="235">
        <v>14.85</v>
      </c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115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>
      <c r="A475" s="237" t="s">
        <v>106</v>
      </c>
      <c r="B475" s="238" t="s">
        <v>79</v>
      </c>
      <c r="C475" s="252" t="s">
        <v>29</v>
      </c>
      <c r="D475" s="239"/>
      <c r="E475" s="240"/>
      <c r="F475" s="241"/>
      <c r="G475" s="241">
        <f>SUMIF(AG476:AG479,"&lt;&gt;NOR",G476:G479)</f>
        <v>0</v>
      </c>
      <c r="H475" s="241"/>
      <c r="I475" s="241">
        <f>SUM(I476:I479)</f>
        <v>0</v>
      </c>
      <c r="J475" s="241"/>
      <c r="K475" s="241">
        <f>SUM(K476:K479)</f>
        <v>0</v>
      </c>
      <c r="L475" s="241"/>
      <c r="M475" s="241">
        <f>SUM(M476:M479)</f>
        <v>0</v>
      </c>
      <c r="N475" s="241"/>
      <c r="O475" s="241">
        <f>SUM(O476:O479)</f>
        <v>0</v>
      </c>
      <c r="P475" s="241"/>
      <c r="Q475" s="241">
        <f>SUM(Q476:Q479)</f>
        <v>0</v>
      </c>
      <c r="R475" s="241"/>
      <c r="S475" s="241"/>
      <c r="T475" s="242"/>
      <c r="U475" s="236"/>
      <c r="V475" s="236">
        <f>SUM(V476:V479)</f>
        <v>0</v>
      </c>
      <c r="W475" s="236"/>
      <c r="X475" s="236"/>
      <c r="AG475" t="s">
        <v>107</v>
      </c>
    </row>
    <row r="476" spans="1:60" outlineLevel="1">
      <c r="A476" s="243">
        <v>75</v>
      </c>
      <c r="B476" s="244" t="s">
        <v>446</v>
      </c>
      <c r="C476" s="253" t="s">
        <v>447</v>
      </c>
      <c r="D476" s="245" t="s">
        <v>0</v>
      </c>
      <c r="E476" s="246">
        <v>1</v>
      </c>
      <c r="F476" s="247">
        <f>H476+J476</f>
        <v>0</v>
      </c>
      <c r="G476" s="247">
        <f>ROUND(E476*F476,2)</f>
        <v>0</v>
      </c>
      <c r="H476" s="248"/>
      <c r="I476" s="247">
        <f>ROUND(E476*H476,2)</f>
        <v>0</v>
      </c>
      <c r="J476" s="248"/>
      <c r="K476" s="247">
        <f>ROUND(E476*J476,2)</f>
        <v>0</v>
      </c>
      <c r="L476" s="247">
        <v>21</v>
      </c>
      <c r="M476" s="247">
        <f>G476*(1+L476/100)</f>
        <v>0</v>
      </c>
      <c r="N476" s="247">
        <v>0</v>
      </c>
      <c r="O476" s="247">
        <f>ROUND(E476*N476,2)</f>
        <v>0</v>
      </c>
      <c r="P476" s="247">
        <v>0</v>
      </c>
      <c r="Q476" s="247">
        <f>ROUND(E476*P476,2)</f>
        <v>0</v>
      </c>
      <c r="R476" s="247"/>
      <c r="S476" s="247" t="s">
        <v>111</v>
      </c>
      <c r="T476" s="249" t="s">
        <v>323</v>
      </c>
      <c r="U476" s="233">
        <v>0</v>
      </c>
      <c r="V476" s="233">
        <f>ROUND(E476*U476,2)</f>
        <v>0</v>
      </c>
      <c r="W476" s="233"/>
      <c r="X476" s="233" t="s">
        <v>448</v>
      </c>
      <c r="Y476" s="214"/>
      <c r="Z476" s="214"/>
      <c r="AA476" s="214"/>
      <c r="AB476" s="214"/>
      <c r="AC476" s="214"/>
      <c r="AD476" s="214"/>
      <c r="AE476" s="214"/>
      <c r="AF476" s="214"/>
      <c r="AG476" s="214" t="s">
        <v>449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>
      <c r="A477" s="231"/>
      <c r="B477" s="232"/>
      <c r="C477" s="254" t="s">
        <v>43</v>
      </c>
      <c r="D477" s="234"/>
      <c r="E477" s="235">
        <v>1</v>
      </c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115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>
      <c r="A478" s="243">
        <v>76</v>
      </c>
      <c r="B478" s="244" t="s">
        <v>450</v>
      </c>
      <c r="C478" s="253" t="s">
        <v>451</v>
      </c>
      <c r="D478" s="245" t="s">
        <v>0</v>
      </c>
      <c r="E478" s="246">
        <v>1</v>
      </c>
      <c r="F478" s="247">
        <f>H478+J478</f>
        <v>0</v>
      </c>
      <c r="G478" s="247">
        <f>ROUND(E478*F478,2)</f>
        <v>0</v>
      </c>
      <c r="H478" s="248"/>
      <c r="I478" s="247">
        <f>ROUND(E478*H478,2)</f>
        <v>0</v>
      </c>
      <c r="J478" s="248"/>
      <c r="K478" s="247">
        <f>ROUND(E478*J478,2)</f>
        <v>0</v>
      </c>
      <c r="L478" s="247">
        <v>21</v>
      </c>
      <c r="M478" s="247">
        <f>G478*(1+L478/100)</f>
        <v>0</v>
      </c>
      <c r="N478" s="247">
        <v>0</v>
      </c>
      <c r="O478" s="247">
        <f>ROUND(E478*N478,2)</f>
        <v>0</v>
      </c>
      <c r="P478" s="247">
        <v>0</v>
      </c>
      <c r="Q478" s="247">
        <f>ROUND(E478*P478,2)</f>
        <v>0</v>
      </c>
      <c r="R478" s="247"/>
      <c r="S478" s="247" t="s">
        <v>322</v>
      </c>
      <c r="T478" s="249" t="s">
        <v>323</v>
      </c>
      <c r="U478" s="233">
        <v>0</v>
      </c>
      <c r="V478" s="233">
        <f>ROUND(E478*U478,2)</f>
        <v>0</v>
      </c>
      <c r="W478" s="233"/>
      <c r="X478" s="233" t="s">
        <v>448</v>
      </c>
      <c r="Y478" s="214"/>
      <c r="Z478" s="214"/>
      <c r="AA478" s="214"/>
      <c r="AB478" s="214"/>
      <c r="AC478" s="214"/>
      <c r="AD478" s="214"/>
      <c r="AE478" s="214"/>
      <c r="AF478" s="214"/>
      <c r="AG478" s="214" t="s">
        <v>449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>
      <c r="A479" s="231"/>
      <c r="B479" s="232"/>
      <c r="C479" s="254" t="s">
        <v>43</v>
      </c>
      <c r="D479" s="234"/>
      <c r="E479" s="235">
        <v>1</v>
      </c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115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>
      <c r="A480" s="3"/>
      <c r="B480" s="4"/>
      <c r="C480" s="256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AE480">
        <v>15</v>
      </c>
      <c r="AF480">
        <v>21</v>
      </c>
      <c r="AG480" t="s">
        <v>93</v>
      </c>
    </row>
    <row r="481" spans="1:33">
      <c r="A481" s="217"/>
      <c r="B481" s="218" t="s">
        <v>31</v>
      </c>
      <c r="C481" s="257"/>
      <c r="D481" s="219"/>
      <c r="E481" s="220"/>
      <c r="F481" s="220"/>
      <c r="G481" s="251">
        <f>G8+G169+G181+G279+G349+G442+G448+G456+G464+G475</f>
        <v>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AE481">
        <f>SUMIF(L7:L479,AE480,G7:G479)</f>
        <v>0</v>
      </c>
      <c r="AF481">
        <f>SUMIF(L7:L479,AF480,G7:G479)</f>
        <v>0</v>
      </c>
      <c r="AG481" t="s">
        <v>452</v>
      </c>
    </row>
    <row r="482" spans="1:33">
      <c r="A482" s="3"/>
      <c r="B482" s="4"/>
      <c r="C482" s="256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33">
      <c r="A483" s="3"/>
      <c r="B483" s="4"/>
      <c r="C483" s="256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33">
      <c r="A484" s="221" t="s">
        <v>453</v>
      </c>
      <c r="B484" s="221"/>
      <c r="C484" s="258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33">
      <c r="A485" s="222"/>
      <c r="B485" s="223"/>
      <c r="C485" s="259"/>
      <c r="D485" s="223"/>
      <c r="E485" s="223"/>
      <c r="F485" s="223"/>
      <c r="G485" s="22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AG485" t="s">
        <v>454</v>
      </c>
    </row>
    <row r="486" spans="1:33">
      <c r="A486" s="225"/>
      <c r="B486" s="226"/>
      <c r="C486" s="260"/>
      <c r="D486" s="226"/>
      <c r="E486" s="226"/>
      <c r="F486" s="226"/>
      <c r="G486" s="22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33">
      <c r="A487" s="225"/>
      <c r="B487" s="226"/>
      <c r="C487" s="260"/>
      <c r="D487" s="226"/>
      <c r="E487" s="226"/>
      <c r="F487" s="226"/>
      <c r="G487" s="22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33">
      <c r="A488" s="225"/>
      <c r="B488" s="226"/>
      <c r="C488" s="260"/>
      <c r="D488" s="226"/>
      <c r="E488" s="226"/>
      <c r="F488" s="226"/>
      <c r="G488" s="22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33">
      <c r="A489" s="228"/>
      <c r="B489" s="229"/>
      <c r="C489" s="261"/>
      <c r="D489" s="229"/>
      <c r="E489" s="229"/>
      <c r="F489" s="229"/>
      <c r="G489" s="23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33">
      <c r="A490" s="3"/>
      <c r="B490" s="4"/>
      <c r="C490" s="256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33">
      <c r="C491" s="262"/>
      <c r="D491" s="10"/>
      <c r="AG491" t="s">
        <v>455</v>
      </c>
    </row>
    <row r="492" spans="1:33">
      <c r="D492" s="10"/>
    </row>
    <row r="493" spans="1:33">
      <c r="D493" s="10"/>
    </row>
    <row r="494" spans="1:33">
      <c r="D494" s="10"/>
    </row>
    <row r="495" spans="1:33">
      <c r="D495" s="10"/>
    </row>
    <row r="496" spans="1:33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7">
    <mergeCell ref="A1:G1"/>
    <mergeCell ref="C2:G2"/>
    <mergeCell ref="C3:G3"/>
    <mergeCell ref="C4:G4"/>
    <mergeCell ref="A484:C484"/>
    <mergeCell ref="A485:G489"/>
    <mergeCell ref="C59:G5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2019-09-06T17:55:36Z</dcterms:modified>
</cp:coreProperties>
</file>