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SO 0 - Vedlejší a ostatní..." sheetId="2" r:id="rId2"/>
    <sheet name="SO 1 - Vytápění" sheetId="3" r:id="rId3"/>
    <sheet name="SO 2 - Elektrická instalace" sheetId="4" r:id="rId4"/>
    <sheet name="SO 3 - Plynová instalace" sheetId="5" r:id="rId5"/>
    <sheet name="SO 4 - Zdravotně technick..." sheetId="6" r:id="rId6"/>
    <sheet name="Pokyny pro vyplnění" sheetId="7" r:id="rId7"/>
  </sheets>
  <definedNames>
    <definedName name="_xlnm.Print_Area" localSheetId="0">'Rekapitulace zakázky'!$D$4:$AO$36,'Rekapitulace zakázky'!$C$42:$AQ$60</definedName>
    <definedName name="_xlnm._FilterDatabase" localSheetId="1" hidden="1">'SO 0 - Vedlejší a ostatní...'!$C$84:$K$101</definedName>
    <definedName name="_xlnm.Print_Area" localSheetId="1">'SO 0 - Vedlejší a ostatní...'!$C$4:$J$39,'SO 0 - Vedlejší a ostatní...'!$C$45:$J$66,'SO 0 - Vedlejší a ostatní...'!$C$72:$K$101</definedName>
    <definedName name="_xlnm._FilterDatabase" localSheetId="2" hidden="1">'SO 1 - Vytápění'!$C$91:$K$264</definedName>
    <definedName name="_xlnm.Print_Area" localSheetId="2">'SO 1 - Vytápění'!$C$4:$J$39,'SO 1 - Vytápění'!$C$45:$J$73,'SO 1 - Vytápění'!$C$79:$K$264</definedName>
    <definedName name="_xlnm._FilterDatabase" localSheetId="3" hidden="1">'SO 2 - Elektrická instalace'!$C$81:$K$103</definedName>
    <definedName name="_xlnm.Print_Area" localSheetId="3">'SO 2 - Elektrická instalace'!$C$4:$J$39,'SO 2 - Elektrická instalace'!$C$45:$J$63,'SO 2 - Elektrická instalace'!$C$69:$K$103</definedName>
    <definedName name="_xlnm._FilterDatabase" localSheetId="4" hidden="1">'SO 3 - Plynová instalace'!$C$81:$K$110</definedName>
    <definedName name="_xlnm.Print_Area" localSheetId="4">'SO 3 - Plynová instalace'!$C$4:$J$39,'SO 3 - Plynová instalace'!$C$45:$J$63,'SO 3 - Plynová instalace'!$C$69:$K$110</definedName>
    <definedName name="_xlnm._FilterDatabase" localSheetId="5" hidden="1">'SO 4 - Zdravotně technick...'!$C$89:$K$206</definedName>
    <definedName name="_xlnm.Print_Area" localSheetId="5">'SO 4 - Zdravotně technick...'!$C$4:$J$39,'SO 4 - Zdravotně technick...'!$C$45:$J$71,'SO 4 - Zdravotně technick...'!$C$77:$K$206</definedName>
    <definedName name="_xlnm.Print_Titles" localSheetId="0">'Rekapitulace zakázky'!$52:$52</definedName>
    <definedName name="_xlnm.Print_Titles" localSheetId="1">'SO 0 - Vedlejší a ostatní...'!$84:$84</definedName>
    <definedName name="_xlnm.Print_Titles" localSheetId="2">'SO 1 - Vytápění'!$91:$91</definedName>
    <definedName name="_xlnm.Print_Titles" localSheetId="3">'SO 2 - Elektrická instalace'!$81:$81</definedName>
    <definedName name="_xlnm.Print_Titles" localSheetId="4">'SO 3 - Plynová instalace'!$81:$81</definedName>
    <definedName name="_xlnm.Print_Titles" localSheetId="5">'SO 4 - Zdravotně technick...'!$89:$89</definedName>
  </definedNames>
  <calcPr fullCalcOnLoad="1"/>
</workbook>
</file>

<file path=xl/sharedStrings.xml><?xml version="1.0" encoding="utf-8"?>
<sst xmlns="http://schemas.openxmlformats.org/spreadsheetml/2006/main" count="4630" uniqueCount="1043">
  <si>
    <t>Export Komplet</t>
  </si>
  <si>
    <t>VZ</t>
  </si>
  <si>
    <t>2.0</t>
  </si>
  <si>
    <t>ZAMOK</t>
  </si>
  <si>
    <t>False</t>
  </si>
  <si>
    <t>{8fd841bf-a64e-4b26-8074-7fea877677dd}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</si>
  <si>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</si>
  <si>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</si>
  <si>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</si>
  <si>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</si>
  <si>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</si>
  <si>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</si>
  <si>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</si>
  <si>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</si>
  <si>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2302V2-2023015H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</si>
  <si>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</si>
  <si>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</si>
  <si>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Rekonstrukce výtápění v 1NP objektu klubu důchodců Pohádka Varnsdorf</t>
  </si>
  <si>
    <t>KSO:</t>
  </si>
  <si>
    <t/>
  </si>
  <si>
    <t>CC-CZ:</t>
  </si>
  <si>
    <t>Místo:</t>
  </si>
  <si>
    <t xml:space="preserve"> </t>
  </si>
  <si>
    <t>Datum:</t>
  </si>
  <si>
    <t>27. 8. 2023</t>
  </si>
  <si>
    <t>Zadavatel:</t>
  </si>
  <si>
    <t>IČ:</t>
  </si>
  <si>
    <t>Město Varnsdorf</t>
  </si>
  <si>
    <t>DIČ:</t>
  </si>
  <si>
    <t>Uchazeč:</t>
  </si>
  <si>
    <t>Vyplň údaj</t>
  </si>
  <si>
    <t>Projektant:</t>
  </si>
  <si>
    <t>Pavel Hruška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</si>
  <si>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</si>
  <si>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</si>
  <si>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</si>
  <si>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</si>
  <si>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</si>
  <si>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</si>
  <si>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</si>
  <si>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</si>
  <si>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</si>
  <si>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</si>
  <si>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</si>
  <si>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</si>
  <si>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</si>
  <si>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</si>
  <si>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</si>
  <si>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</si>
  <si>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</si>
  <si>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</si>
  <si>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</si>
  <si>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</si>
  <si>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</si>
  <si>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</si>
  <si>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</si>
  <si>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</si>
  <si>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</si>
  <si>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</si>
  <si>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</si>
  <si>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</si>
  <si>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</si>
  <si>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</si>
  <si>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</si>
  <si>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</si>
  <si>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</si>
  <si>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</si>
  <si>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</si>
  <si>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</si>
  <si>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</si>
  <si>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</si>
  <si>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</si>
  <si>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</si>
  <si>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</si>
  <si>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</si>
  <si>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</si>
  <si>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 0</t>
  </si>
  <si>
    <t>Vedlejší a ostatní náklady</t>
  </si>
  <si>
    <t>STA</t>
  </si>
  <si>
    <t>1</t>
  </si>
  <si>
    <t>{f449ec90-7738-40b0-8df9-1b1c49c1ff46}</t>
  </si>
  <si>
    <t>2</t>
  </si>
  <si>
    <t>SO 1</t>
  </si>
  <si>
    <t>Vytápění</t>
  </si>
  <si>
    <t>{964e29cf-9b9e-40b0-bca6-0daec0366fb4}</t>
  </si>
  <si>
    <t>SO 2</t>
  </si>
  <si>
    <t>Elektrická instalace</t>
  </si>
  <si>
    <t>{31bd0825-106e-42ae-a6c9-cad9484c1e80}</t>
  </si>
  <si>
    <t>SO 3</t>
  </si>
  <si>
    <t>Plynová instalace</t>
  </si>
  <si>
    <t>{2b64dfa8-b41d-44a4-abea-f4d9a894b787}</t>
  </si>
  <si>
    <t>SO 4</t>
  </si>
  <si>
    <t>Zdravotně technická instalace</t>
  </si>
  <si>
    <t>{ea39aa15-e7d4-457b-ab4b-14e6d97afba3}</t>
  </si>
  <si>
    <t>KRYCÍ LIST SOUPISU PRACÍ</t>
  </si>
  <si>
    <t>Objekt:</t>
  </si>
  <si>
    <t>SO 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</si>
  <si>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</si>
  <si>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</si>
  <si>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</si>
  <si>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</si>
  <si>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</si>
  <si>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</si>
  <si>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</si>
  <si>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</si>
  <si>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</si>
  <si>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</si>
  <si>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</si>
  <si>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</si>
  <si>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</si>
  <si>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</si>
  <si>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</si>
  <si>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</si>
  <si>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</si>
  <si>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</si>
  <si>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</si>
  <si>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</si>
  <si>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</si>
  <si>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</si>
  <si>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</si>
  <si>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</si>
  <si>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</si>
  <si>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</si>
  <si>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</si>
  <si>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</si>
  <si>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</si>
  <si>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</si>
  <si>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</si>
  <si>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</si>
  <si>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…</t>
  </si>
  <si>
    <t>CS ÚRS 2023 02</t>
  </si>
  <si>
    <t>1024</t>
  </si>
  <si>
    <t>-962970668</t>
  </si>
  <si>
    <t>Online PSC</t>
  </si>
  <si>
    <t>https://podminky.urs.cz/item/CS_URS_2023_02/013254000</t>
  </si>
  <si>
    <t>VRN2</t>
  </si>
  <si>
    <t>Příprava staveniště</t>
  </si>
  <si>
    <t>020001000</t>
  </si>
  <si>
    <t>-429778185</t>
  </si>
  <si>
    <t>https://podminky.urs.cz/item/CS_URS_2023_02/020001000</t>
  </si>
  <si>
    <t>VRN3</t>
  </si>
  <si>
    <t>Zařízení staveniště</t>
  </si>
  <si>
    <t>3</t>
  </si>
  <si>
    <t>030001000</t>
  </si>
  <si>
    <t>432894175</t>
  </si>
  <si>
    <t>https://podminky.urs.cz/item/CS_URS_2023_02/030001000</t>
  </si>
  <si>
    <t>VRN4</t>
  </si>
  <si>
    <t>Inženýrská činnost</t>
  </si>
  <si>
    <t>4</t>
  </si>
  <si>
    <t>045002000</t>
  </si>
  <si>
    <t>Kompletační a koordinační činnost včetně dokladové části ke kolaudaci</t>
  </si>
  <si>
    <t>1197312384</t>
  </si>
  <si>
    <t>https://podminky.urs.cz/item/CS_URS_2023_02/045002000</t>
  </si>
  <si>
    <t>VRN7</t>
  </si>
  <si>
    <t>Provozní vlivy</t>
  </si>
  <si>
    <t>070001000</t>
  </si>
  <si>
    <t>132879480</t>
  </si>
  <si>
    <t>https://podminky.urs.cz/item/CS_URS_2023_02/070001000</t>
  </si>
  <si>
    <t>SO 1 - Vytápění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</si>
  <si>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</si>
  <si>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</si>
  <si>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</si>
  <si>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</si>
  <si>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</si>
  <si>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</si>
  <si>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</si>
  <si>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</si>
  <si>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</si>
  <si>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</si>
  <si>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</si>
  <si>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784 - Dokončovací práce - malby a tapety</t>
  </si>
  <si>
    <t>HZS - Hodinové zúčtovací sazby</t>
  </si>
  <si>
    <t>HSV</t>
  </si>
  <si>
    <t>Práce a dodávky HSV</t>
  </si>
  <si>
    <t>6</t>
  </si>
  <si>
    <t>Úpravy povrchů, podlahy a osazování výplní</t>
  </si>
  <si>
    <t>612325221</t>
  </si>
  <si>
    <t>Vápenocementová omítka jednotlivých malých ploch štuková na stěnách, plochy jednotlivě do 0,09 m2</t>
  </si>
  <si>
    <t>kus</t>
  </si>
  <si>
    <t>-637604764</t>
  </si>
  <si>
    <t>https://podminky.urs.cz/item/CS_URS_2023_02/612325221</t>
  </si>
  <si>
    <t>VV</t>
  </si>
  <si>
    <t>(16+10+2+12)*2+1</t>
  </si>
  <si>
    <t>619991001</t>
  </si>
  <si>
    <t>Zakrytí vnitřních ploch před znečištěním včetně pozdějšího odkrytí podlah fólií přilepenou lepící páskou</t>
  </si>
  <si>
    <t>m2</t>
  </si>
  <si>
    <t>649315105</t>
  </si>
  <si>
    <t>https://podminky.urs.cz/item/CS_URS_2023_02/619991001</t>
  </si>
  <si>
    <t>619991011</t>
  </si>
  <si>
    <t>Zakrytí vnitřních ploch před znečištěním včetně pozdějšího odkrytí konstrukcí a prvků obalením fólií a přelepením páskou</t>
  </si>
  <si>
    <t>-2059988635</t>
  </si>
  <si>
    <t>https://podminky.urs.cz/item/CS_URS_2023_02/619991011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</si>
  <si>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</si>
  <si>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</si>
  <si>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</si>
  <si>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</si>
  <si>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792242029</t>
  </si>
  <si>
    <t>https://podminky.urs.cz/item/CS_URS_2023_02/949101111</t>
  </si>
  <si>
    <t>952901111</t>
  </si>
  <si>
    <t>Vyčištění budov nebo objektů před předáním do užívání budov bytové nebo občanské výstavby, světlé výšky podlaží do 4 m</t>
  </si>
  <si>
    <t>1684920933</t>
  </si>
  <si>
    <t>https://podminky.urs.cz/item/CS_URS_2023_02/952901111</t>
  </si>
  <si>
    <t>17,89+20,36+39,88+67,69+13,64+11,45+10,89+10,08+5,47+6,28+9,43+8,36+6,94+9,43+3,17+7,24+3,04+1,14+6,05+1,14+1,14+3,14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</si>
  <si>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</si>
  <si>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</si>
  <si>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712719612</t>
  </si>
  <si>
    <t>https://podminky.urs.cz/item/CS_URS_2023_02/971033131</t>
  </si>
  <si>
    <t>7*2"topení</t>
  </si>
  <si>
    <t>2"plyn</t>
  </si>
  <si>
    <t>Součet</t>
  </si>
  <si>
    <t>7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</si>
  <si>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</si>
  <si>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</si>
  <si>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130813749</t>
  </si>
  <si>
    <t>https://podminky.urs.cz/item/CS_URS_2023_02/971033141</t>
  </si>
  <si>
    <t>4*2"topení</t>
  </si>
  <si>
    <t>8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</si>
  <si>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</si>
  <si>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</si>
  <si>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-1988652520</t>
  </si>
  <si>
    <t>https://podminky.urs.cz/item/CS_URS_2023_02/971033151</t>
  </si>
  <si>
    <t>1*2"topení</t>
  </si>
  <si>
    <t>971033161</t>
  </si>
  <si>
    <t>Vybourání otvorů ve zdivu základovém nebo nadzákladovém z cihel, tvárnic, příčkovek z cihel pálených na maltu vápennou nebo vápenocementovou průměru profilu do 60 mm, tl. do 600 mm</t>
  </si>
  <si>
    <t>-2083373377</t>
  </si>
  <si>
    <t>https://podminky.urs.cz/item/CS_URS_2023_02/971033161</t>
  </si>
  <si>
    <t>6*2"topení</t>
  </si>
  <si>
    <t>10</t>
  </si>
  <si>
    <t>977151119</t>
  </si>
  <si>
    <t>Jádrové vrty diamantovými korunkami do stavebních materiálů (železobetonu, betonu, cihel, obkladů, dlažeb, kamene) průměru přes 100 do 110 mm</t>
  </si>
  <si>
    <t>m</t>
  </si>
  <si>
    <t>-99826307</t>
  </si>
  <si>
    <t>https://podminky.urs.cz/item/CS_URS_2023_02/977151119</t>
  </si>
  <si>
    <t>0,8"pro kouřovod</t>
  </si>
  <si>
    <t>997</t>
  </si>
  <si>
    <t>Přesun sutě</t>
  </si>
  <si>
    <t>11</t>
  </si>
  <si>
    <t>997013211</t>
  </si>
  <si>
    <t>Vnitrostaveništní doprava suti a vybouraných hmot vodorovně do 50 m svisle ručně pro budovy a haly výšky do 6 m</t>
  </si>
  <si>
    <t>t</t>
  </si>
  <si>
    <t>2031905367</t>
  </si>
  <si>
    <t>https://podminky.urs.cz/item/CS_URS_2023_02/997013211</t>
  </si>
  <si>
    <t>12</t>
  </si>
  <si>
    <t>997013501</t>
  </si>
  <si>
    <t>Odvoz suti a vybouraných hmot na skládku nebo meziskládku se složením, na vzdálenost do 1 km</t>
  </si>
  <si>
    <t>-1240061524</t>
  </si>
  <si>
    <t>https://podminky.urs.cz/item/CS_URS_2023_02/997013501</t>
  </si>
  <si>
    <t>13</t>
  </si>
  <si>
    <t>997013509</t>
  </si>
  <si>
    <t>Odvoz suti a vybouraných hmot na skládku nebo meziskládku se složením, na vzdálenost Příplatek k ceně za každý další i započatý 1 km přes 1 km</t>
  </si>
  <si>
    <t>383797232</t>
  </si>
  <si>
    <t>https://podminky.urs.cz/item/CS_URS_2023_02/997013509</t>
  </si>
  <si>
    <t>0,071*9 'Přepočtené koeficientem množství</t>
  </si>
  <si>
    <t>14</t>
  </si>
  <si>
    <t>997013603</t>
  </si>
  <si>
    <t>Poplatek za uložení stavebního odpadu na skládce (skládkovné) cihelného zatříděného do Katalogu odpadů pod kódem 17 01 02</t>
  </si>
  <si>
    <t>1979757001</t>
  </si>
  <si>
    <t>https://podminky.urs.cz/item/CS_URS_2023_02/997013603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</si>
  <si>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</si>
  <si>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</si>
  <si>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</si>
  <si>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</si>
  <si>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-1451434024</t>
  </si>
  <si>
    <t>https://podminky.urs.cz/item/CS_URS_2023_02/998018001</t>
  </si>
  <si>
    <t>PSV</t>
  </si>
  <si>
    <t>Práce a dodávky PSV</t>
  </si>
  <si>
    <t>731</t>
  </si>
  <si>
    <t>Ústřední vytápění - kotelny</t>
  </si>
  <si>
    <t>16</t>
  </si>
  <si>
    <t>731200-R1</t>
  </si>
  <si>
    <t>Regulace otopného systému</t>
  </si>
  <si>
    <t>soubor</t>
  </si>
  <si>
    <t>-468302249</t>
  </si>
  <si>
    <t>17</t>
  </si>
  <si>
    <t>731200-R2</t>
  </si>
  <si>
    <t>Topná zkouška včetně zaškolení obsluhy</t>
  </si>
  <si>
    <t>-1350528057</t>
  </si>
  <si>
    <t>18</t>
  </si>
  <si>
    <t>731200-R3</t>
  </si>
  <si>
    <t>Revize</t>
  </si>
  <si>
    <t>779268262</t>
  </si>
  <si>
    <t>19</t>
  </si>
  <si>
    <t>7312444-MK</t>
  </si>
  <si>
    <t>Montáž kotlů kondenzačních ostatních typů o výkonu přes 20 do 28 kW včetně kouřovodu a ostatního příšlušenství</t>
  </si>
  <si>
    <t>1231709900</t>
  </si>
  <si>
    <t>20</t>
  </si>
  <si>
    <t>M</t>
  </si>
  <si>
    <t>484176-pk</t>
  </si>
  <si>
    <t>kotel ocelový plynový kondenzační závěsný pro vytápění, 4,3-24 kW při řežimu vytápění, 4,3-28 kw při ohřevu TUV, s modulovým čerpadlem, s venkovním čidlem, ekvitermní regulace, energetická třída  učinnosti A, třída NOx-6, nerezová spirála kondenzačního výměníku, digitální dispej</t>
  </si>
  <si>
    <t>32</t>
  </si>
  <si>
    <t>1245626598</t>
  </si>
  <si>
    <t>P</t>
  </si>
  <si>
    <t>Poznámka k položce:
Např. Immergas Victrix Tera V2 28 EU</t>
  </si>
  <si>
    <t>484176-od</t>
  </si>
  <si>
    <t>odkouření kondenzačního plynového kotle soustředným potrubím 100/60 mm vyústěným na fasádu s revizním otvorem včetně koncovky a kolen - dle PD</t>
  </si>
  <si>
    <t>kpl</t>
  </si>
  <si>
    <t>443951301</t>
  </si>
  <si>
    <t>22</t>
  </si>
  <si>
    <t>484176-rj</t>
  </si>
  <si>
    <t xml:space="preserve">systémová modulační řídící bezdrátová jednotka </t>
  </si>
  <si>
    <t>-595625393</t>
  </si>
  <si>
    <t xml:space="preserve">Poznámka k položce:
Např. CARV2 bezdrátová </t>
  </si>
  <si>
    <t>23</t>
  </si>
  <si>
    <t>484176-wm</t>
  </si>
  <si>
    <t>systémový Wi-fi modul s aplikací pro vzdálené ovládání kotle</t>
  </si>
  <si>
    <t>90266915</t>
  </si>
  <si>
    <t>Poznámka k položce:
Např. Dominus</t>
  </si>
  <si>
    <t>24</t>
  </si>
  <si>
    <t>731341140</t>
  </si>
  <si>
    <t>Hadice napouštěcí pryžové Ø 20/28</t>
  </si>
  <si>
    <t>1692648161</t>
  </si>
  <si>
    <t>https://podminky.urs.cz/item/CS_URS_2023_02/731341140</t>
  </si>
  <si>
    <t>25</t>
  </si>
  <si>
    <t>998731101</t>
  </si>
  <si>
    <t>Přesun hmot pro kotelny stanovený z hmotnosti přesunovaného materiálu vodorovná dopravní vzdálenost do 50 m v objektech výšky do 6 m</t>
  </si>
  <si>
    <t>1445618747</t>
  </si>
  <si>
    <t>https://podminky.urs.cz/item/CS_URS_2023_02/998731101</t>
  </si>
  <si>
    <t>26</t>
  </si>
  <si>
    <t>998731181</t>
  </si>
  <si>
    <t>Přesun hmot pro kotelny stanovený z hmotnosti přesunovaného materiálu Příplatek k cenám za přesun prováděný bez použití mechanizace pro jakoukoliv výšku objektu</t>
  </si>
  <si>
    <t>774686404</t>
  </si>
  <si>
    <t>https://podminky.urs.cz/item/CS_URS_2023_02/998731181</t>
  </si>
  <si>
    <t>732</t>
  </si>
  <si>
    <t>Ústřední vytápění - strojovny</t>
  </si>
  <si>
    <t>27</t>
  </si>
  <si>
    <t>732199100</t>
  </si>
  <si>
    <t>Montáž štítků orientačních</t>
  </si>
  <si>
    <t>1932154443</t>
  </si>
  <si>
    <t>https://podminky.urs.cz/item/CS_URS_2023_02/732199100</t>
  </si>
  <si>
    <t>28</t>
  </si>
  <si>
    <t>4050000-r</t>
  </si>
  <si>
    <t>štítky a označení (hll. uzávěry, okruhy apod.)</t>
  </si>
  <si>
    <t>-1056848548</t>
  </si>
  <si>
    <t>29</t>
  </si>
  <si>
    <t>732331614</t>
  </si>
  <si>
    <t>Nádoby expanzní tlakové pro topné a chladicí soustavy s membránou bez pojistného ventilu se závitovým připojením PN 0,4 o objemu 25 l</t>
  </si>
  <si>
    <t>1104761220</t>
  </si>
  <si>
    <t>https://podminky.urs.cz/item/CS_URS_2023_02/732331614</t>
  </si>
  <si>
    <t>30</t>
  </si>
  <si>
    <t>732331771</t>
  </si>
  <si>
    <t>Nádoby expanzní tlakové pro topné a chladicí soustavy příslušenství k expanzním nádobám souprava s upínací páskou</t>
  </si>
  <si>
    <t>1150298778</t>
  </si>
  <si>
    <t>https://podminky.urs.cz/item/CS_URS_2023_02/732331771</t>
  </si>
  <si>
    <t>31</t>
  </si>
  <si>
    <t>732331772</t>
  </si>
  <si>
    <t>Nádoby expanzní tlakové pro topné a chladicí soustavy příslušenství k expanzním nádobám konzole nastavitelná</t>
  </si>
  <si>
    <t>1161198629</t>
  </si>
  <si>
    <t>https://podminky.urs.cz/item/CS_URS_2023_02/732331772</t>
  </si>
  <si>
    <t>732331777</t>
  </si>
  <si>
    <t>Nádoby expanzní tlakové pro topné a chladicí soustavy příslušenství k expanzním nádobám bezpečnostní uzávěr k měření tlaku G 3/4</t>
  </si>
  <si>
    <t>-782626738</t>
  </si>
  <si>
    <t>https://podminky.urs.cz/item/CS_URS_2023_02/732331777</t>
  </si>
  <si>
    <t>33</t>
  </si>
  <si>
    <t>998732101</t>
  </si>
  <si>
    <t>Přesun hmot pro strojovny stanovený z hmotnosti přesunovaného materiálu vodorovná dopravní vzdálenost do 50 m v objektech výšky do 6 m</t>
  </si>
  <si>
    <t>-847618359</t>
  </si>
  <si>
    <t>https://podminky.urs.cz/item/CS_URS_2023_02/998732101</t>
  </si>
  <si>
    <t>34</t>
  </si>
  <si>
    <t>998732181</t>
  </si>
  <si>
    <t>Přesun hmot pro strojovny stanovený z hmotnosti přesunovaného materiálu Příplatek k cenám za přesun prováděný bez použití mechanizace pro jakoukoliv výšku objektu</t>
  </si>
  <si>
    <t>475697599</t>
  </si>
  <si>
    <t>https://podminky.urs.cz/item/CS_URS_2023_02/998732181</t>
  </si>
  <si>
    <t>733</t>
  </si>
  <si>
    <t>Ústřední vytápění - rozvodné potrubí</t>
  </si>
  <si>
    <t>35</t>
  </si>
  <si>
    <t>733223102</t>
  </si>
  <si>
    <t>Potrubí z trubek měděných tvrdých spojovaných měkkým pájením Ø 15/1</t>
  </si>
  <si>
    <t>716980205</t>
  </si>
  <si>
    <t>https://podminky.urs.cz/item/CS_URS_2023_02/733223102</t>
  </si>
  <si>
    <t>Poznámka k položce:
MONTÁŽ DODÁVKA POTRUBÍ VČETNĚ TVAROVEK A PŘICHYTEK</t>
  </si>
  <si>
    <t>36</t>
  </si>
  <si>
    <t>733223103</t>
  </si>
  <si>
    <t>Potrubí z trubek měděných tvrdých spojovaných měkkým pájením Ø 18/1</t>
  </si>
  <si>
    <t>2135485990</t>
  </si>
  <si>
    <t>https://podminky.urs.cz/item/CS_URS_2023_02/733223103</t>
  </si>
  <si>
    <t>37</t>
  </si>
  <si>
    <t>733223104</t>
  </si>
  <si>
    <t>Potrubí z trubek měděných tvrdých spojovaných měkkým pájením Ø 22/1</t>
  </si>
  <si>
    <t>-1110351173</t>
  </si>
  <si>
    <t>https://podminky.urs.cz/item/CS_URS_2023_02/733223104</t>
  </si>
  <si>
    <t>38</t>
  </si>
  <si>
    <t>733223105</t>
  </si>
  <si>
    <t>Potrubí z trubek měděných tvrdých spojovaných měkkým pájením Ø 28/1,5</t>
  </si>
  <si>
    <t>672777155</t>
  </si>
  <si>
    <t>https://podminky.urs.cz/item/CS_URS_2023_02/733223105</t>
  </si>
  <si>
    <t>39</t>
  </si>
  <si>
    <t>733223106</t>
  </si>
  <si>
    <t>Potrubí z trubek měděných tvrdých spojovaných měkkým pájením Ø 35/1,5</t>
  </si>
  <si>
    <t>-1642211746</t>
  </si>
  <si>
    <t>https://podminky.urs.cz/item/CS_URS_2023_02/733223106</t>
  </si>
  <si>
    <t>40</t>
  </si>
  <si>
    <t>733224206</t>
  </si>
  <si>
    <t>Potrubí z trubek měděných Příplatek k cenám za potrubí vedené v kotelnách a strojovnách Ø 35/1,5</t>
  </si>
  <si>
    <t>-1714881695</t>
  </si>
  <si>
    <t>https://podminky.urs.cz/item/CS_URS_2023_02/733224206</t>
  </si>
  <si>
    <t>41</t>
  </si>
  <si>
    <t>7332242-R</t>
  </si>
  <si>
    <t>Napojení kotle na rozvody TV</t>
  </si>
  <si>
    <t>-2088986920</t>
  </si>
  <si>
    <t>42</t>
  </si>
  <si>
    <t>733291101</t>
  </si>
  <si>
    <t>Zkoušky těsnosti potrubí z trubek měděných Ø do 35/1,5</t>
  </si>
  <si>
    <t>-2005202126</t>
  </si>
  <si>
    <t>https://podminky.urs.cz/item/CS_URS_2023_02/733291101</t>
  </si>
  <si>
    <t>150+70+50+25+50</t>
  </si>
  <si>
    <t>43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</si>
  <si>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</si>
  <si>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</si>
  <si>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-214686320</t>
  </si>
  <si>
    <t>https://podminky.urs.cz/item/CS_URS_2023_02/733811232</t>
  </si>
  <si>
    <t>44</t>
  </si>
  <si>
    <t>998733101</t>
  </si>
  <si>
    <t>Přesun hmot pro rozvody potrubí stanovený z hmotnosti přesunovaného materiálu vodorovná dopravní vzdálenost do 50 m v objektech výšky do 6 m</t>
  </si>
  <si>
    <t>332895675</t>
  </si>
  <si>
    <t>https://podminky.urs.cz/item/CS_URS_2023_02/998733101</t>
  </si>
  <si>
    <t>45</t>
  </si>
  <si>
    <t>998733181</t>
  </si>
  <si>
    <t>Přesun hmot pro rozvody potrubí stanovený z hmotnosti přesunovaného materiálu Příplatek k cenám za přesun prováděný bez použití mechanizace pro jakoukoliv výšku objektu</t>
  </si>
  <si>
    <t>-334952136</t>
  </si>
  <si>
    <t>https://podminky.urs.cz/item/CS_URS_2023_02/998733181</t>
  </si>
  <si>
    <t>734</t>
  </si>
  <si>
    <t>Ústřední vytápění - armatury</t>
  </si>
  <si>
    <t>46</t>
  </si>
  <si>
    <t>734209114</t>
  </si>
  <si>
    <t>Montáž závitových armatur se 2 závity G 3/4 (DN 20)</t>
  </si>
  <si>
    <t>-649114812</t>
  </si>
  <si>
    <t>https://podminky.urs.cz/item/CS_URS_2023_02/734209114</t>
  </si>
  <si>
    <t>47</t>
  </si>
  <si>
    <t>405650-rt</t>
  </si>
  <si>
    <t>přepouštěcí ventil diferenčního tlaku, provozní tlak max. 3 bar, voda do 110°C, diferenční tlak nastavitelný v rozsahu 0,1 - 0,6 bar, šroubení, DN 3/4"</t>
  </si>
  <si>
    <t>-20604109</t>
  </si>
  <si>
    <t>48</t>
  </si>
  <si>
    <t>734209115</t>
  </si>
  <si>
    <t>Montáž závitových armatur se 2 závity G 1 (DN 25)</t>
  </si>
  <si>
    <t>691207120</t>
  </si>
  <si>
    <t>https://podminky.urs.cz/item/CS_URS_2023_02/734209115</t>
  </si>
  <si>
    <t>49</t>
  </si>
  <si>
    <t>422616-fb</t>
  </si>
  <si>
    <t>Filtr Ball - kulový uzávěr vody s filtrem DN 25</t>
  </si>
  <si>
    <t>-1185297873</t>
  </si>
  <si>
    <t>50</t>
  </si>
  <si>
    <t>734211126</t>
  </si>
  <si>
    <t>Ventily odvzdušňovací závitové automatické se zpětnou klapkou PN 14 do 120°C G 3/8</t>
  </si>
  <si>
    <t>948899510</t>
  </si>
  <si>
    <t>https://podminky.urs.cz/item/CS_URS_2023_02/734211126</t>
  </si>
  <si>
    <t>51</t>
  </si>
  <si>
    <t>734221682</t>
  </si>
  <si>
    <t>Ventily regulační závitové hlavice termostatické, pro ovládání ventilů PN 10 do 110°C kapalinové otopných těles VK</t>
  </si>
  <si>
    <t>-1233987208</t>
  </si>
  <si>
    <t>https://podminky.urs.cz/item/CS_URS_2023_02/734221682</t>
  </si>
  <si>
    <t>52</t>
  </si>
  <si>
    <t>734242414</t>
  </si>
  <si>
    <t>Ventily zpětné závitové PN 16 do 110°C přímé G 1</t>
  </si>
  <si>
    <t>-1564877920</t>
  </si>
  <si>
    <t>https://podminky.urs.cz/item/CS_URS_2023_02/734242414</t>
  </si>
  <si>
    <t>53</t>
  </si>
  <si>
    <t>734261406</t>
  </si>
  <si>
    <t>Šroubení připojovací armatury radiátorů VK PN 10 do 110°C, regulační uzavíratelné přímé G 1/2 x 18</t>
  </si>
  <si>
    <t>-610201258</t>
  </si>
  <si>
    <t>https://podminky.urs.cz/item/CS_URS_2023_02/734261406</t>
  </si>
  <si>
    <t>54</t>
  </si>
  <si>
    <t>734292724</t>
  </si>
  <si>
    <t>Ostatní armatury kulové kohouty PN 42 do 185°C přímé vnitřní závit s vypouštěním G 3/4</t>
  </si>
  <si>
    <t>-882501571</t>
  </si>
  <si>
    <t>https://podminky.urs.cz/item/CS_URS_2023_02/734292724</t>
  </si>
  <si>
    <t>55</t>
  </si>
  <si>
    <t>734292873</t>
  </si>
  <si>
    <t>Ostatní armatury kulové kohouty rohové plnoprůtokové vnitřní závit G 1</t>
  </si>
  <si>
    <t>1334239363</t>
  </si>
  <si>
    <t>https://podminky.urs.cz/item/CS_URS_2023_02/734292873</t>
  </si>
  <si>
    <t>56</t>
  </si>
  <si>
    <t>998734101</t>
  </si>
  <si>
    <t>Přesun hmot pro armatury stanovený z hmotnosti přesunovaného materiálu vodorovná dopravní vzdálenost do 50 m v objektech výšky do 6 m</t>
  </si>
  <si>
    <t>121124415</t>
  </si>
  <si>
    <t>https://podminky.urs.cz/item/CS_URS_2023_02/998734101</t>
  </si>
  <si>
    <t>57</t>
  </si>
  <si>
    <t>998734181</t>
  </si>
  <si>
    <t>Přesun hmot pro armatury stanovený z hmotnosti přesunovaného materiálu Příplatek k cenám za přesun prováděný bez použití mechanizace pro jakoukoliv výšku objektu</t>
  </si>
  <si>
    <t>-1765710642</t>
  </si>
  <si>
    <t>https://podminky.urs.cz/item/CS_URS_2023_02/998734181</t>
  </si>
  <si>
    <t>735</t>
  </si>
  <si>
    <t>Ústřední vytápění - otopná tělesa</t>
  </si>
  <si>
    <t>58</t>
  </si>
  <si>
    <t>735152275</t>
  </si>
  <si>
    <t>Otopná tělesa panelová VK jednodesková PN 1,0 MPa, T do 110°C s jednou přídavnou přestupní plochou výšky tělesa 600 mm stavební délky / výkonu 800 mm / 802 W</t>
  </si>
  <si>
    <t>-1528531352</t>
  </si>
  <si>
    <t>https://podminky.urs.cz/item/CS_URS_2023_02/735152275</t>
  </si>
  <si>
    <t>59</t>
  </si>
  <si>
    <t>735152573</t>
  </si>
  <si>
    <t>Otopná tělesa panelová VK dvoudesková PN 1,0 MPa, T do 110°C se dvěma přídavnými přestupními plochami výšky tělesa 600 mm stavební délky / výkonu 600 mm / 1007 W</t>
  </si>
  <si>
    <t>-1275151840</t>
  </si>
  <si>
    <t>https://podminky.urs.cz/item/CS_URS_2023_02/735152573</t>
  </si>
  <si>
    <t>60</t>
  </si>
  <si>
    <t>735152575</t>
  </si>
  <si>
    <t>Otopná tělesa panelová VK dvoudesková PN 1,0 MPa, T do 110°C se dvěma přídavnými přestupními plochami výšky tělesa 600 mm stavební délky / výkonu 800 mm / 1343 W</t>
  </si>
  <si>
    <t>-1360111995</t>
  </si>
  <si>
    <t>https://podminky.urs.cz/item/CS_URS_2023_02/735152575</t>
  </si>
  <si>
    <t>61</t>
  </si>
  <si>
    <t>735152580</t>
  </si>
  <si>
    <t>Otopná tělesa panelová VK dvoudesková PN 1,0 MPa, T do 110°C se dvěma přídavnými přestupními plochami výšky tělesa 600 mm stavební délky / výkonu 1400 mm / 2351 W</t>
  </si>
  <si>
    <t>78451209</t>
  </si>
  <si>
    <t>https://podminky.urs.cz/item/CS_URS_2023_02/735152580</t>
  </si>
  <si>
    <t>62</t>
  </si>
  <si>
    <t>735152660</t>
  </si>
  <si>
    <t>Otopná tělesa panelová VK třídesková PN 1,0 MPa, T do 110°C se třemi přídavnými přestupními plochami výšky tělesa 500 mm stavební délky / výkonu 1400 mm / 2911 W</t>
  </si>
  <si>
    <t>564126061</t>
  </si>
  <si>
    <t>https://podminky.urs.cz/item/CS_URS_2023_02/735152660</t>
  </si>
  <si>
    <t>63</t>
  </si>
  <si>
    <t>735152673</t>
  </si>
  <si>
    <t>Otopná tělesa panelová VK třídesková PN 1,0 MPa, T do 110°C se třemi přídavnými přestupními plochami výšky tělesa 600 mm stavební délky / výkonu 600 mm / 1444 W</t>
  </si>
  <si>
    <t>-841741351</t>
  </si>
  <si>
    <t>https://podminky.urs.cz/item/CS_URS_2023_02/735152673</t>
  </si>
  <si>
    <t>64</t>
  </si>
  <si>
    <t>735152676</t>
  </si>
  <si>
    <t>Otopná tělesa panelová VK třídesková PN 1,0 MPa, T do 110°C se třemi přídavnými přestupními plochami výšky tělesa 600 mm stavební délky / výkonu 900 mm / 2165 W</t>
  </si>
  <si>
    <t>-230937875</t>
  </si>
  <si>
    <t>https://podminky.urs.cz/item/CS_URS_2023_02/735152676</t>
  </si>
  <si>
    <t>65</t>
  </si>
  <si>
    <t>735152679</t>
  </si>
  <si>
    <t>Otopná tělesa panelová VK třídesková PN 1,0 MPa, T do 110°C se třemi přídavnými přestupními plochami výšky tělesa 600 mm stavební délky / výkonu 1200 mm / 2887 W</t>
  </si>
  <si>
    <t>-1149075227</t>
  </si>
  <si>
    <t>https://podminky.urs.cz/item/CS_URS_2023_02/735152679</t>
  </si>
  <si>
    <t>66</t>
  </si>
  <si>
    <t>735152699</t>
  </si>
  <si>
    <t>Otopná tělesa panelová VK třídesková PN 1,0 MPa, T do 110°C se třemi přídavnými přestupními plochami výšky tělesa 900 mm stavební délky / výkonu 1200 mm / 3994 W</t>
  </si>
  <si>
    <t>-1824684557</t>
  </si>
  <si>
    <t>https://podminky.urs.cz/item/CS_URS_2023_02/735152699</t>
  </si>
  <si>
    <t>67</t>
  </si>
  <si>
    <t>998735101</t>
  </si>
  <si>
    <t>Přesun hmot pro otopná tělesa stanovený z hmotnosti přesunovaného materiálu vodorovná dopravní vzdálenost do 50 m v objektech výšky do 6 m</t>
  </si>
  <si>
    <t>-1467813533</t>
  </si>
  <si>
    <t>https://podminky.urs.cz/item/CS_URS_2023_02/998735101</t>
  </si>
  <si>
    <t>68</t>
  </si>
  <si>
    <t>998735181</t>
  </si>
  <si>
    <t>Přesun hmot pro otopná tělesa stanovený z hmotnosti přesunovaného materiálu Příplatek k cenám za přesun prováděný bez použití mechanizace pro jakoukoliv výšku objektu</t>
  </si>
  <si>
    <t>1799725841</t>
  </si>
  <si>
    <t>https://podminky.urs.cz/item/CS_URS_2023_02/998735181</t>
  </si>
  <si>
    <t>784</t>
  </si>
  <si>
    <t>Dokončovací práce - malby a tapety</t>
  </si>
  <si>
    <t>69</t>
  </si>
  <si>
    <t>784111001</t>
  </si>
  <si>
    <t>Oprášení (ometení) podkladu v místnostech výšky do 3,80 m</t>
  </si>
  <si>
    <t>1478239359</t>
  </si>
  <si>
    <t>https://podminky.urs.cz/item/CS_URS_2023_02/784111001</t>
  </si>
  <si>
    <t>(40*0,5*0,5)*2+(1*0,5*0,5)"kolem vybourancýh otvorů</t>
  </si>
  <si>
    <t>70</t>
  </si>
  <si>
    <t>784181112</t>
  </si>
  <si>
    <t>Penetrace podkladu jednonásobná základní pigmentovaná v místnostech výšky do 3,80 m</t>
  </si>
  <si>
    <t>-1983722459</t>
  </si>
  <si>
    <t>https://podminky.urs.cz/item/CS_URS_2023_02/784181112</t>
  </si>
  <si>
    <t>71</t>
  </si>
  <si>
    <t>784221101</t>
  </si>
  <si>
    <t>Malby z malířských směsí otěruvzdorných za sucha dvojnásobné, bílé za sucha otěruvzdorné dobře v místnostech výšky do 3,80 m</t>
  </si>
  <si>
    <t>-617115683</t>
  </si>
  <si>
    <t>https://podminky.urs.cz/item/CS_URS_2023_02/784221101</t>
  </si>
  <si>
    <t>72</t>
  </si>
  <si>
    <t>784221131</t>
  </si>
  <si>
    <t>Malby z malířských směsí otěruvzdorných za sucha Příplatek k cenám dvojnásobných maleb za zvýšenou pracnost při provádění malého rozsahu plochy do 5 m2</t>
  </si>
  <si>
    <t>-1726472333</t>
  </si>
  <si>
    <t>https://podminky.urs.cz/item/CS_URS_2023_02/784221131</t>
  </si>
  <si>
    <t>73</t>
  </si>
  <si>
    <t>784221155</t>
  </si>
  <si>
    <t>Malby z malířských směsí otěruvzdorných za sucha Příplatek k cenám dvojnásobných maleb na tónovacích automatech, v odstínu sytém</t>
  </si>
  <si>
    <t>143678608</t>
  </si>
  <si>
    <t>https://podminky.urs.cz/item/CS_URS_2023_02/784221155</t>
  </si>
  <si>
    <t>HZS</t>
  </si>
  <si>
    <t>Hodinové zúčtovací sazby</t>
  </si>
  <si>
    <t>74</t>
  </si>
  <si>
    <t>HZS2491</t>
  </si>
  <si>
    <t>Hodinové zúčtovací sazby profesí PSV zednické výpomoci a pomocné práce PSV dělník zednických výpomocí</t>
  </si>
  <si>
    <t>hod</t>
  </si>
  <si>
    <t>512</t>
  </si>
  <si>
    <t>-208389390</t>
  </si>
  <si>
    <t>https://podminky.urs.cz/item/CS_URS_2023_02/HZS2491</t>
  </si>
  <si>
    <t>75</t>
  </si>
  <si>
    <t>5960000-r</t>
  </si>
  <si>
    <t>materiál pro zednické práce</t>
  </si>
  <si>
    <t>1623215043</t>
  </si>
  <si>
    <t>SO 2 - Elektrická instalace</t>
  </si>
  <si>
    <t>97 - Prorážení otvorů a ostatní bourací práce</t>
  </si>
  <si>
    <t>M21 - Elektromontáže</t>
  </si>
  <si>
    <t>D1 - Ostatní materiál</t>
  </si>
  <si>
    <t>97</t>
  </si>
  <si>
    <t>Prorážení otvorů a ostatní bourací práce</t>
  </si>
  <si>
    <t>971033121R00</t>
  </si>
  <si>
    <t>Vrtání otvorů, zeď cihelná, do 3 cm, hl. do 15 cm</t>
  </si>
  <si>
    <t>RTS II / 2022</t>
  </si>
  <si>
    <t>971033122R00</t>
  </si>
  <si>
    <t>Vrtání otvorů, zeď cihelná, do 3 cm, hl. do 30 cm</t>
  </si>
  <si>
    <t>M21</t>
  </si>
  <si>
    <t>Elektromontáže</t>
  </si>
  <si>
    <t>2100000-R01</t>
  </si>
  <si>
    <t>Revize elektroinstalace</t>
  </si>
  <si>
    <t>1054329196</t>
  </si>
  <si>
    <t>210100001R00</t>
  </si>
  <si>
    <t>Ukončení vodičů v rozvaděči + zapojení do 2,5 mm2</t>
  </si>
  <si>
    <t>210120421R00</t>
  </si>
  <si>
    <t>Jistič jednopólový modulární</t>
  </si>
  <si>
    <t>210800546R00</t>
  </si>
  <si>
    <t>Vodič H07V-U (CY) 4 mm2 uložený pevně</t>
  </si>
  <si>
    <t>210810046R00</t>
  </si>
  <si>
    <t>Kabel CYKY-m 750 V 3 x 2,5 mm2 pevně uložený</t>
  </si>
  <si>
    <t>210010091R00</t>
  </si>
  <si>
    <t>Lišta hranatá bezhalogenová do šířky 40 mm</t>
  </si>
  <si>
    <t>210010337R00</t>
  </si>
  <si>
    <t>Krabice lištová LK 80x28, bez zapojení</t>
  </si>
  <si>
    <t>210111021R00</t>
  </si>
  <si>
    <t>Zásuvka domovní v krabici - provedení 2P+PE</t>
  </si>
  <si>
    <t>D1</t>
  </si>
  <si>
    <t>Ostatní materiál</t>
  </si>
  <si>
    <t>NBN110TIMVD</t>
  </si>
  <si>
    <t>Jistič 1 pól. 10A, char.B, 10 kA</t>
  </si>
  <si>
    <t>ks</t>
  </si>
  <si>
    <t>00424VD</t>
  </si>
  <si>
    <t>Zásuvka jednonásobná s ochranným kolíkem, clonkami a popisovým polem</t>
  </si>
  <si>
    <t>34141302</t>
  </si>
  <si>
    <t>Vodič silový pevné uložení CYY 4,0 mm2</t>
  </si>
  <si>
    <t>Poznámka k položce:
CHARAKTERISTIKY: Výrobek je odolný proti šíření plamene podle požadavku požárně technických charakteristik daných vyhláškou číslo 21/1996 příloha č.2 pro Elektrické kabely a vodiče. Odolnost proti šíření plamene - Zkušební norma ČSN IEC 332-1.  DODÁVKY: V kruzích, na bubnech nebo v kartonových krabicích.</t>
  </si>
  <si>
    <t>34111036</t>
  </si>
  <si>
    <t>Kabel silový s Cu jádrem 750 V CYKY 3 x 2,5 mm2</t>
  </si>
  <si>
    <t>34572173</t>
  </si>
  <si>
    <t>Lišta hranatá LHD 25x15, délka 2 m</t>
  </si>
  <si>
    <t>345715823</t>
  </si>
  <si>
    <t>Krabice lištová LK 80R/1</t>
  </si>
  <si>
    <t>0011VD</t>
  </si>
  <si>
    <t>Drobný instalační materiál</t>
  </si>
  <si>
    <t>obj.</t>
  </si>
  <si>
    <t>SO 3 - Plynová instalace</t>
  </si>
  <si>
    <t>90 - Přípočty</t>
  </si>
  <si>
    <t>723 - Vnitřní plynovod</t>
  </si>
  <si>
    <t>725 - Zařizovací předměty</t>
  </si>
  <si>
    <t>90</t>
  </si>
  <si>
    <t>Přípočty</t>
  </si>
  <si>
    <t>905      R01</t>
  </si>
  <si>
    <t>Hzs-revize provoz.souboru a st.obj., Revize včetně zkoušky těsnosti potrubí</t>
  </si>
  <si>
    <t>h</t>
  </si>
  <si>
    <t>723</t>
  </si>
  <si>
    <t>Vnitřní plynovod</t>
  </si>
  <si>
    <t>723190916R00</t>
  </si>
  <si>
    <t>Montáž přechodky na plynové potrubí DN 40 mm</t>
  </si>
  <si>
    <t>55118106R</t>
  </si>
  <si>
    <t>Spojka přímá vnější závit 40 x 1 1/4" mosaz</t>
  </si>
  <si>
    <t>723160204R00</t>
  </si>
  <si>
    <t>Přípojka k plynoměru, bez ochozu G 1"</t>
  </si>
  <si>
    <t>723163103R00</t>
  </si>
  <si>
    <t>Potrubí z měděných plynových trubek D 18 x 1,0 mm</t>
  </si>
  <si>
    <t>723163105R00</t>
  </si>
  <si>
    <t>Potrubí z měděných plynových trubek D 28 x 1,5 mm</t>
  </si>
  <si>
    <t>723163106R00</t>
  </si>
  <si>
    <t>Potrubí z měděných plynových trubek D 35 x 1,5 mm</t>
  </si>
  <si>
    <t>723163107R00</t>
  </si>
  <si>
    <t>Potrubí z měděných plynových trubek D 42 x 1,5 mm, chránička</t>
  </si>
  <si>
    <t>723190203R00</t>
  </si>
  <si>
    <t>Přípojka plynovodu, trubky měděné DN 20 mm, S.P.</t>
  </si>
  <si>
    <t>723235111R00</t>
  </si>
  <si>
    <t>Kohout kulový, vnitřní - vnitřní závit, DN 15 mm</t>
  </si>
  <si>
    <t>723235112R00</t>
  </si>
  <si>
    <t>Kohout kulový, vnitřní - vnitřní závit, DN 20 mm</t>
  </si>
  <si>
    <t>723235113R00</t>
  </si>
  <si>
    <t>Kohout kulový, vnitřní - vnitřní závit, DN 25 mm</t>
  </si>
  <si>
    <t>733161966R00</t>
  </si>
  <si>
    <t>Zaslepení měděného potrubí vč. víčka D 35 mm</t>
  </si>
  <si>
    <t>723120804R00</t>
  </si>
  <si>
    <t>Demontáž potrubí svařovaného závitového do DN 25 mm</t>
  </si>
  <si>
    <t>723120804R00.1</t>
  </si>
  <si>
    <t>Demontáž potrubí měděného do DN 25 mm, S.P.</t>
  </si>
  <si>
    <t>723120805R00</t>
  </si>
  <si>
    <t>Demontáž potrubí svařovaného závitového DN 25 - 50 mm</t>
  </si>
  <si>
    <t>723160804R00</t>
  </si>
  <si>
    <t>Demontáž přípojek k plynoměru, závitových G 1"</t>
  </si>
  <si>
    <t>pár</t>
  </si>
  <si>
    <t>723160805R00</t>
  </si>
  <si>
    <t>Demontáž přípojek k plynoměru, závitových G 5/4"</t>
  </si>
  <si>
    <t>723160831R00</t>
  </si>
  <si>
    <t>Demontáž rozpěrky přípojek plynoměru, G 1"</t>
  </si>
  <si>
    <t>723260802R00</t>
  </si>
  <si>
    <t>Demontáž plynoměrů PS 20, PS 30, PL 4</t>
  </si>
  <si>
    <t>723290821R00</t>
  </si>
  <si>
    <t>Přesun vybouraných hmot - plynovody, H do 6 m</t>
  </si>
  <si>
    <t>998723101R00</t>
  </si>
  <si>
    <t>Přesun hmot pro vnitřní plynovod, výšky do 6 m</t>
  </si>
  <si>
    <t>725</t>
  </si>
  <si>
    <t>Zařizovací předměty</t>
  </si>
  <si>
    <t>725650805R00</t>
  </si>
  <si>
    <t>Demontáž těles otopných plynových podokenních</t>
  </si>
  <si>
    <t>725610810R00</t>
  </si>
  <si>
    <t>Demontáž plynového sporáku</t>
  </si>
  <si>
    <t>725610911R00</t>
  </si>
  <si>
    <t>Zpětná montáž plynových sporáků bez úpravy instalace</t>
  </si>
  <si>
    <t>SO 4 - Zdravotně technická instalace</t>
  </si>
  <si>
    <t xml:space="preserve">    3 - Svislé a kompletní konstrukce</t>
  </si>
  <si>
    <t xml:space="preserve">    721 - Zdravotechnika - vnitřní kanalizace</t>
  </si>
  <si>
    <t xml:space="preserve">    722 - Zdravotechnika - vnitřní vodovod</t>
  </si>
  <si>
    <t>Svislé a kompletní konstrukce</t>
  </si>
  <si>
    <t>310235241</t>
  </si>
  <si>
    <t>Zazdívka otvorů ve zdivu nadzákladovém cihlami pálenými plochy do 0,0225 m2, ve zdi tl. do 300 mm</t>
  </si>
  <si>
    <t>-1927354590</t>
  </si>
  <si>
    <t>https://podminky.urs.cz/item/CS_URS_2023_02/310235241</t>
  </si>
  <si>
    <t>611325221</t>
  </si>
  <si>
    <t>Vápenocementová omítka jednotlivých malých ploch štuková na stropech, plochy jednotlivě do 0,09 m2</t>
  </si>
  <si>
    <t>-215065447</t>
  </si>
  <si>
    <t>https://podminky.urs.cz/item/CS_URS_2023_02/611325221</t>
  </si>
  <si>
    <t>4"průrazy vody a kanalizace</t>
  </si>
  <si>
    <t>611325222</t>
  </si>
  <si>
    <t>Vápenocementová omítka jednotlivých malých ploch štuková na stropech, plochy jednotlivě přes 0,09 do 0,25 m2</t>
  </si>
  <si>
    <t>-1862036573</t>
  </si>
  <si>
    <t>https://podminky.urs.cz/item/CS_URS_2023_02/611325222</t>
  </si>
  <si>
    <t>1"po obnažení</t>
  </si>
  <si>
    <t>612135101</t>
  </si>
  <si>
    <t>Hrubá výplň rýh maltou jakékoli šířky rýhy ve stěnách</t>
  </si>
  <si>
    <t>-1014604714</t>
  </si>
  <si>
    <t>https://podminky.urs.cz/item/CS_URS_2023_02/612135101</t>
  </si>
  <si>
    <t>4*0,07+4*0,1</t>
  </si>
  <si>
    <t>612325121</t>
  </si>
  <si>
    <t>Vápenocementová omítka rýh štuková ve stěnách, šířky rýhy do 150 mm</t>
  </si>
  <si>
    <t>-1177581795</t>
  </si>
  <si>
    <t>https://podminky.urs.cz/item/CS_URS_2023_02/612325121</t>
  </si>
  <si>
    <t>612335201</t>
  </si>
  <si>
    <t>Cementová omítka jednotlivých malých ploch hrubá na stěnách, plochy jednotlivě do 0,09 m2</t>
  </si>
  <si>
    <t>-1112701035</t>
  </si>
  <si>
    <t>https://podminky.urs.cz/item/CS_URS_2023_02/612335201</t>
  </si>
  <si>
    <t>612335202</t>
  </si>
  <si>
    <t>Cementová omítka jednotlivých malých ploch hrubá na stěnách, plochy jednotlivě přes 0,09 do 0,25 m2</t>
  </si>
  <si>
    <t>-268896176</t>
  </si>
  <si>
    <t>https://podminky.urs.cz/item/CS_URS_2023_02/612335202</t>
  </si>
  <si>
    <t>-1827640547</t>
  </si>
  <si>
    <t>619999041</t>
  </si>
  <si>
    <t>Příplatky k cenám úprav vnitřních povrchů za ztížené pracovní podmínky práce ve stísněném prostoru</t>
  </si>
  <si>
    <t>-1244953003</t>
  </si>
  <si>
    <t>https://podminky.urs.cz/item/CS_URS_2023_02/619999041</t>
  </si>
  <si>
    <t>-547951226</t>
  </si>
  <si>
    <t>1"voda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</si>
  <si>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</si>
  <si>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</si>
  <si>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-1230705708</t>
  </si>
  <si>
    <t>https://podminky.urs.cz/item/CS_URS_2023_02/971033241</t>
  </si>
  <si>
    <t>1"kanalizace</t>
  </si>
  <si>
    <t>971034471</t>
  </si>
  <si>
    <t>Vybourání otvorů ve zdivu základovém nebo nadzákladovém z cihel, tvárnic, příčkovek z cihel pálených na maltu vápennou nebo vápenocementovou z jedné strany, plochy do 0,25 m2, tl. do 750 mm</t>
  </si>
  <si>
    <t>846937750</t>
  </si>
  <si>
    <t>https://podminky.urs.cz/item/CS_URS_2023_02/971034471</t>
  </si>
  <si>
    <t>1"pro okdrytí rozvodů</t>
  </si>
  <si>
    <t>974031142</t>
  </si>
  <si>
    <t>Vysekání rýh ve zdivu cihelném na maltu vápennou nebo vápenocementovou do hl. 70 mm a šířky do 70 mm</t>
  </si>
  <si>
    <t>2009893996</t>
  </si>
  <si>
    <t>https://podminky.urs.cz/item/CS_URS_2023_02/974031142</t>
  </si>
  <si>
    <t>4,000"voda</t>
  </si>
  <si>
    <t>974031153</t>
  </si>
  <si>
    <t>Vysekání rýh ve zdivu cihelném na maltu vápennou nebo vápenocementovou do hl. 100 mm a šířky do 100 mm</t>
  </si>
  <si>
    <t>-2056100432</t>
  </si>
  <si>
    <t>https://podminky.urs.cz/item/CS_URS_2023_02/974031153</t>
  </si>
  <si>
    <t>4"kanalizace</t>
  </si>
  <si>
    <t>793665722</t>
  </si>
  <si>
    <t>-1468998368</t>
  </si>
  <si>
    <t>-915513260</t>
  </si>
  <si>
    <t>0,461*9 'Přepočtené koeficientem množství</t>
  </si>
  <si>
    <t>997013601</t>
  </si>
  <si>
    <t>Poplatek za uložení stavebního odpadu na skládce (skládkovné) z prostého betonu zatříděného do Katalogu odpadů pod kódem 17 01 01</t>
  </si>
  <si>
    <t>-911414577</t>
  </si>
  <si>
    <t>https://podminky.urs.cz/item/CS_URS_2023_02/997013601</t>
  </si>
  <si>
    <t>1360627911</t>
  </si>
  <si>
    <t>721</t>
  </si>
  <si>
    <t>Zdravotechnika - vnitřní kanalizace</t>
  </si>
  <si>
    <t>721173722</t>
  </si>
  <si>
    <t>Potrubí z trub polyetylenových svařované připojovací DN 40</t>
  </si>
  <si>
    <t>1973482324</t>
  </si>
  <si>
    <t>https://podminky.urs.cz/item/CS_URS_2023_02/721173722</t>
  </si>
  <si>
    <t>72117372-R</t>
  </si>
  <si>
    <t>Napojení na stávající rozvody včetně jejich úpravy a materiálu</t>
  </si>
  <si>
    <t>-1782915854</t>
  </si>
  <si>
    <t>721194104</t>
  </si>
  <si>
    <t>Vyměření přípojek na potrubí vyvedení a upevnění odpadních výpustek DN 40</t>
  </si>
  <si>
    <t>1824231785</t>
  </si>
  <si>
    <t>https://podminky.urs.cz/item/CS_URS_2023_02/721194104</t>
  </si>
  <si>
    <t>721226511</t>
  </si>
  <si>
    <t>Zápachové uzávěrky podomítkové (Pe) s krycí deskou pro pračku a myčku DN 40</t>
  </si>
  <si>
    <t>-993643945</t>
  </si>
  <si>
    <t>https://podminky.urs.cz/item/CS_URS_2023_02/721226511</t>
  </si>
  <si>
    <t>721290111</t>
  </si>
  <si>
    <t>Zkouška těsnosti kanalizace v objektech vodou do DN 125</t>
  </si>
  <si>
    <t>1723895795</t>
  </si>
  <si>
    <t>https://podminky.urs.cz/item/CS_URS_2023_02/721290111</t>
  </si>
  <si>
    <t>998721101</t>
  </si>
  <si>
    <t>Přesun hmot pro vnitřní kanalizace stanovený z hmotnosti přesunovaného materiálu vodorovná dopravní vzdálenost do 50 m v objektech výšky do 6 m</t>
  </si>
  <si>
    <t>673817468</t>
  </si>
  <si>
    <t>https://podminky.urs.cz/item/CS_URS_2023_02/998721101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</si>
  <si>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</si>
  <si>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</si>
  <si>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-936774081</t>
  </si>
  <si>
    <t>https://podminky.urs.cz/item/CS_URS_2023_02/998721181</t>
  </si>
  <si>
    <t>722</t>
  </si>
  <si>
    <t>Zdravotechnika - vnitřní vodovod</t>
  </si>
  <si>
    <t>722174002</t>
  </si>
  <si>
    <t>Potrubí z plastových trubek z polypropylenu PPR svařovaných polyfúzně PN 16 (SDR 7,4) D 20 x 2,8</t>
  </si>
  <si>
    <t>-1764260455</t>
  </si>
  <si>
    <t>https://podminky.urs.cz/item/CS_URS_2023_02/722174002</t>
  </si>
  <si>
    <t>7221740-R</t>
  </si>
  <si>
    <t>467445775</t>
  </si>
  <si>
    <t>722179191</t>
  </si>
  <si>
    <t>Příplatek k ceně rozvody vody z plastů za práce malého rozsahu na zakázce do 20 m rozvodu</t>
  </si>
  <si>
    <t>-1153872713</t>
  </si>
  <si>
    <t>https://podminky.urs.cz/item/CS_URS_2023_02/722179191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</si>
  <si>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</si>
  <si>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</si>
  <si>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-1602730889</t>
  </si>
  <si>
    <t>https://podminky.urs.cz/item/CS_URS_2023_02/722181231</t>
  </si>
  <si>
    <t>722190401</t>
  </si>
  <si>
    <t>Zřízení přípojek na potrubí vyvedení a upevnění výpustek do DN 25</t>
  </si>
  <si>
    <t>957227908</t>
  </si>
  <si>
    <t>https://podminky.urs.cz/item/CS_URS_2023_02/722190401</t>
  </si>
  <si>
    <t>722220152</t>
  </si>
  <si>
    <t>Armatury s jedním závitem plastové (PPR) PN 20 (SDR 6) DN 20 x G 1/2"</t>
  </si>
  <si>
    <t>-1754736659</t>
  </si>
  <si>
    <t>https://podminky.urs.cz/item/CS_URS_2023_02/722220152</t>
  </si>
  <si>
    <t>722220231</t>
  </si>
  <si>
    <t>Armatury s jedním závitem přechodové tvarovky PPR, PN 20 (SDR 6) s kovovým závitem vnitřním přechodky dGK D 20 x G 1/2"</t>
  </si>
  <si>
    <t>-213304298</t>
  </si>
  <si>
    <t>https://podminky.urs.cz/item/CS_URS_2023_02/722220231</t>
  </si>
  <si>
    <t>722224152</t>
  </si>
  <si>
    <t>Armatury s jedním závitem ventily kulové zahradní uzávěry PN 15 do 120° C G 1/2" - 3/4"</t>
  </si>
  <si>
    <t>1977128673</t>
  </si>
  <si>
    <t>https://podminky.urs.cz/item/CS_URS_2023_02/722224152</t>
  </si>
  <si>
    <t>722231072</t>
  </si>
  <si>
    <t>Armatury se dvěma závity ventily zpětné mosazné PN 10 do 110°C G 1/2"</t>
  </si>
  <si>
    <t>394494027</t>
  </si>
  <si>
    <t>https://podminky.urs.cz/item/CS_URS_2023_02/722231072</t>
  </si>
  <si>
    <t>722240101</t>
  </si>
  <si>
    <t>Armatury z plastických hmot ventily (PPR) přímé DN 20</t>
  </si>
  <si>
    <t>39758888</t>
  </si>
  <si>
    <t>https://podminky.urs.cz/item/CS_URS_2023_02/722240101</t>
  </si>
  <si>
    <t>722290226</t>
  </si>
  <si>
    <t>Zkoušky, proplach a desinfekce vodovodního potrubí zkoušky těsnosti vodovodního potrubí závitového do DN 50</t>
  </si>
  <si>
    <t>1655378288</t>
  </si>
  <si>
    <t>https://podminky.urs.cz/item/CS_URS_2023_02/722290226</t>
  </si>
  <si>
    <t>722290234</t>
  </si>
  <si>
    <t>Zkoušky, proplach a desinfekce vodovodního potrubí proplach a desinfekce vodovodního potrubí do DN 80</t>
  </si>
  <si>
    <t>1686040962</t>
  </si>
  <si>
    <t>https://podminky.urs.cz/item/CS_URS_2023_02/722290234</t>
  </si>
  <si>
    <t>998722101</t>
  </si>
  <si>
    <t>Přesun hmot pro vnitřní vodovod stanovený z hmotnosti přesunovaného materiálu vodorovná dopravní vzdálenost do 50 m v objektech výšky do 6 m</t>
  </si>
  <si>
    <t>-1816261972</t>
  </si>
  <si>
    <t>https://podminky.urs.cz/item/CS_URS_2023_02/998722101</t>
  </si>
  <si>
    <t>998722181</t>
  </si>
  <si>
    <t>Přesun hmot pro vnitřní vodovod stanovený z hmotnosti přesunovaného materiálu Příplatek k ceně za přesun prováděný bez použití mechanizace pro jakoukoliv výšku objektu</t>
  </si>
  <si>
    <t>-512676478</t>
  </si>
  <si>
    <t>https://podminky.urs.cz/item/CS_URS_2023_02/998722181</t>
  </si>
  <si>
    <t>-140808928</t>
  </si>
  <si>
    <t>3,3*2,8"sklad</t>
  </si>
  <si>
    <t>2"kuchyň</t>
  </si>
  <si>
    <t>784181121</t>
  </si>
  <si>
    <t>Penetrace podkladu jednonásobná hloubková akrylátová bezbarvá v místnostech výšky do 3,80 m</t>
  </si>
  <si>
    <t>1602123968</t>
  </si>
  <si>
    <t>https://podminky.urs.cz/item/CS_URS_2023_02/784181121</t>
  </si>
  <si>
    <t>928215769</t>
  </si>
  <si>
    <t>-1017431039</t>
  </si>
  <si>
    <t>425012831</t>
  </si>
  <si>
    <t>-691252835</t>
  </si>
  <si>
    <t>1552508151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</si>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</sst>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3254000" TargetMode="External" /><Relationship Id="rId2" Type="http://schemas.openxmlformats.org/officeDocument/2006/relationships/hyperlink" Target="https://podminky.urs.cz/item/CS_URS_2023_02/020001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45002000" TargetMode="External" /><Relationship Id="rId5" Type="http://schemas.openxmlformats.org/officeDocument/2006/relationships/hyperlink" Target="https://podminky.urs.cz/item/CS_URS_2023_02/070001000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325221" TargetMode="External" /><Relationship Id="rId2" Type="http://schemas.openxmlformats.org/officeDocument/2006/relationships/hyperlink" Target="https://podminky.urs.cz/item/CS_URS_2023_02/619991001" TargetMode="External" /><Relationship Id="rId3" Type="http://schemas.openxmlformats.org/officeDocument/2006/relationships/hyperlink" Target="https://podminky.urs.cz/item/CS_URS_2023_02/619991011" TargetMode="External" /><Relationship Id="rId4" Type="http://schemas.openxmlformats.org/officeDocument/2006/relationships/hyperlink" Target="https://podminky.urs.cz/item/CS_URS_2023_02/949101111" TargetMode="External" /><Relationship Id="rId5" Type="http://schemas.openxmlformats.org/officeDocument/2006/relationships/hyperlink" Target="https://podminky.urs.cz/item/CS_URS_2023_02/952901111" TargetMode="External" /><Relationship Id="rId6" Type="http://schemas.openxmlformats.org/officeDocument/2006/relationships/hyperlink" Target="https://podminky.urs.cz/item/CS_URS_2023_02/971033131" TargetMode="External" /><Relationship Id="rId7" Type="http://schemas.openxmlformats.org/officeDocument/2006/relationships/hyperlink" Target="https://podminky.urs.cz/item/CS_URS_2023_02/971033141" TargetMode="External" /><Relationship Id="rId8" Type="http://schemas.openxmlformats.org/officeDocument/2006/relationships/hyperlink" Target="https://podminky.urs.cz/item/CS_URS_2023_02/971033151" TargetMode="External" /><Relationship Id="rId9" Type="http://schemas.openxmlformats.org/officeDocument/2006/relationships/hyperlink" Target="https://podminky.urs.cz/item/CS_URS_2023_02/971033161" TargetMode="External" /><Relationship Id="rId10" Type="http://schemas.openxmlformats.org/officeDocument/2006/relationships/hyperlink" Target="https://podminky.urs.cz/item/CS_URS_2023_02/977151119" TargetMode="External" /><Relationship Id="rId11" Type="http://schemas.openxmlformats.org/officeDocument/2006/relationships/hyperlink" Target="https://podminky.urs.cz/item/CS_URS_2023_02/997013211" TargetMode="External" /><Relationship Id="rId12" Type="http://schemas.openxmlformats.org/officeDocument/2006/relationships/hyperlink" Target="https://podminky.urs.cz/item/CS_URS_2023_02/997013501" TargetMode="External" /><Relationship Id="rId13" Type="http://schemas.openxmlformats.org/officeDocument/2006/relationships/hyperlink" Target="https://podminky.urs.cz/item/CS_URS_2023_02/997013509" TargetMode="External" /><Relationship Id="rId14" Type="http://schemas.openxmlformats.org/officeDocument/2006/relationships/hyperlink" Target="https://podminky.urs.cz/item/CS_URS_2023_02/997013603" TargetMode="External" /><Relationship Id="rId15" Type="http://schemas.openxmlformats.org/officeDocument/2006/relationships/hyperlink" Target="https://podminky.urs.cz/item/CS_URS_2023_02/998018001" TargetMode="External" /><Relationship Id="rId16" Type="http://schemas.openxmlformats.org/officeDocument/2006/relationships/hyperlink" Target="https://podminky.urs.cz/item/CS_URS_2023_02/731341140" TargetMode="External" /><Relationship Id="rId17" Type="http://schemas.openxmlformats.org/officeDocument/2006/relationships/hyperlink" Target="https://podminky.urs.cz/item/CS_URS_2023_02/998731101" TargetMode="External" /><Relationship Id="rId18" Type="http://schemas.openxmlformats.org/officeDocument/2006/relationships/hyperlink" Target="https://podminky.urs.cz/item/CS_URS_2023_02/998731181" TargetMode="External" /><Relationship Id="rId19" Type="http://schemas.openxmlformats.org/officeDocument/2006/relationships/hyperlink" Target="https://podminky.urs.cz/item/CS_URS_2023_02/732199100" TargetMode="External" /><Relationship Id="rId20" Type="http://schemas.openxmlformats.org/officeDocument/2006/relationships/hyperlink" Target="https://podminky.urs.cz/item/CS_URS_2023_02/732331614" TargetMode="External" /><Relationship Id="rId21" Type="http://schemas.openxmlformats.org/officeDocument/2006/relationships/hyperlink" Target="https://podminky.urs.cz/item/CS_URS_2023_02/732331771" TargetMode="External" /><Relationship Id="rId22" Type="http://schemas.openxmlformats.org/officeDocument/2006/relationships/hyperlink" Target="https://podminky.urs.cz/item/CS_URS_2023_02/732331772" TargetMode="External" /><Relationship Id="rId23" Type="http://schemas.openxmlformats.org/officeDocument/2006/relationships/hyperlink" Target="https://podminky.urs.cz/item/CS_URS_2023_02/732331777" TargetMode="External" /><Relationship Id="rId24" Type="http://schemas.openxmlformats.org/officeDocument/2006/relationships/hyperlink" Target="https://podminky.urs.cz/item/CS_URS_2023_02/998732101" TargetMode="External" /><Relationship Id="rId25" Type="http://schemas.openxmlformats.org/officeDocument/2006/relationships/hyperlink" Target="https://podminky.urs.cz/item/CS_URS_2023_02/998732181" TargetMode="External" /><Relationship Id="rId26" Type="http://schemas.openxmlformats.org/officeDocument/2006/relationships/hyperlink" Target="https://podminky.urs.cz/item/CS_URS_2023_02/733223102" TargetMode="External" /><Relationship Id="rId27" Type="http://schemas.openxmlformats.org/officeDocument/2006/relationships/hyperlink" Target="https://podminky.urs.cz/item/CS_URS_2023_02/733223103" TargetMode="External" /><Relationship Id="rId28" Type="http://schemas.openxmlformats.org/officeDocument/2006/relationships/hyperlink" Target="https://podminky.urs.cz/item/CS_URS_2023_02/733223104" TargetMode="External" /><Relationship Id="rId29" Type="http://schemas.openxmlformats.org/officeDocument/2006/relationships/hyperlink" Target="https://podminky.urs.cz/item/CS_URS_2023_02/733223105" TargetMode="External" /><Relationship Id="rId30" Type="http://schemas.openxmlformats.org/officeDocument/2006/relationships/hyperlink" Target="https://podminky.urs.cz/item/CS_URS_2023_02/733223106" TargetMode="External" /><Relationship Id="rId31" Type="http://schemas.openxmlformats.org/officeDocument/2006/relationships/hyperlink" Target="https://podminky.urs.cz/item/CS_URS_2023_02/733224206" TargetMode="External" /><Relationship Id="rId32" Type="http://schemas.openxmlformats.org/officeDocument/2006/relationships/hyperlink" Target="https://podminky.urs.cz/item/CS_URS_2023_02/733291101" TargetMode="External" /><Relationship Id="rId33" Type="http://schemas.openxmlformats.org/officeDocument/2006/relationships/hyperlink" Target="https://podminky.urs.cz/item/CS_URS_2023_02/733811232" TargetMode="External" /><Relationship Id="rId34" Type="http://schemas.openxmlformats.org/officeDocument/2006/relationships/hyperlink" Target="https://podminky.urs.cz/item/CS_URS_2023_02/998733101" TargetMode="External" /><Relationship Id="rId35" Type="http://schemas.openxmlformats.org/officeDocument/2006/relationships/hyperlink" Target="https://podminky.urs.cz/item/CS_URS_2023_02/998733181" TargetMode="External" /><Relationship Id="rId36" Type="http://schemas.openxmlformats.org/officeDocument/2006/relationships/hyperlink" Target="https://podminky.urs.cz/item/CS_URS_2023_02/734209114" TargetMode="External" /><Relationship Id="rId37" Type="http://schemas.openxmlformats.org/officeDocument/2006/relationships/hyperlink" Target="https://podminky.urs.cz/item/CS_URS_2023_02/734209115" TargetMode="External" /><Relationship Id="rId38" Type="http://schemas.openxmlformats.org/officeDocument/2006/relationships/hyperlink" Target="https://podminky.urs.cz/item/CS_URS_2023_02/734211126" TargetMode="External" /><Relationship Id="rId39" Type="http://schemas.openxmlformats.org/officeDocument/2006/relationships/hyperlink" Target="https://podminky.urs.cz/item/CS_URS_2023_02/734221682" TargetMode="External" /><Relationship Id="rId40" Type="http://schemas.openxmlformats.org/officeDocument/2006/relationships/hyperlink" Target="https://podminky.urs.cz/item/CS_URS_2023_02/734242414" TargetMode="External" /><Relationship Id="rId41" Type="http://schemas.openxmlformats.org/officeDocument/2006/relationships/hyperlink" Target="https://podminky.urs.cz/item/CS_URS_2023_02/734261406" TargetMode="External" /><Relationship Id="rId42" Type="http://schemas.openxmlformats.org/officeDocument/2006/relationships/hyperlink" Target="https://podminky.urs.cz/item/CS_URS_2023_02/734292724" TargetMode="External" /><Relationship Id="rId43" Type="http://schemas.openxmlformats.org/officeDocument/2006/relationships/hyperlink" Target="https://podminky.urs.cz/item/CS_URS_2023_02/734292873" TargetMode="External" /><Relationship Id="rId44" Type="http://schemas.openxmlformats.org/officeDocument/2006/relationships/hyperlink" Target="https://podminky.urs.cz/item/CS_URS_2023_02/998734101" TargetMode="External" /><Relationship Id="rId45" Type="http://schemas.openxmlformats.org/officeDocument/2006/relationships/hyperlink" Target="https://podminky.urs.cz/item/CS_URS_2023_02/998734181" TargetMode="External" /><Relationship Id="rId46" Type="http://schemas.openxmlformats.org/officeDocument/2006/relationships/hyperlink" Target="https://podminky.urs.cz/item/CS_URS_2023_02/735152275" TargetMode="External" /><Relationship Id="rId47" Type="http://schemas.openxmlformats.org/officeDocument/2006/relationships/hyperlink" Target="https://podminky.urs.cz/item/CS_URS_2023_02/735152573" TargetMode="External" /><Relationship Id="rId48" Type="http://schemas.openxmlformats.org/officeDocument/2006/relationships/hyperlink" Target="https://podminky.urs.cz/item/CS_URS_2023_02/735152575" TargetMode="External" /><Relationship Id="rId49" Type="http://schemas.openxmlformats.org/officeDocument/2006/relationships/hyperlink" Target="https://podminky.urs.cz/item/CS_URS_2023_02/735152580" TargetMode="External" /><Relationship Id="rId50" Type="http://schemas.openxmlformats.org/officeDocument/2006/relationships/hyperlink" Target="https://podminky.urs.cz/item/CS_URS_2023_02/735152660" TargetMode="External" /><Relationship Id="rId51" Type="http://schemas.openxmlformats.org/officeDocument/2006/relationships/hyperlink" Target="https://podminky.urs.cz/item/CS_URS_2023_02/735152673" TargetMode="External" /><Relationship Id="rId52" Type="http://schemas.openxmlformats.org/officeDocument/2006/relationships/hyperlink" Target="https://podminky.urs.cz/item/CS_URS_2023_02/735152676" TargetMode="External" /><Relationship Id="rId53" Type="http://schemas.openxmlformats.org/officeDocument/2006/relationships/hyperlink" Target="https://podminky.urs.cz/item/CS_URS_2023_02/735152679" TargetMode="External" /><Relationship Id="rId54" Type="http://schemas.openxmlformats.org/officeDocument/2006/relationships/hyperlink" Target="https://podminky.urs.cz/item/CS_URS_2023_02/735152699" TargetMode="External" /><Relationship Id="rId55" Type="http://schemas.openxmlformats.org/officeDocument/2006/relationships/hyperlink" Target="https://podminky.urs.cz/item/CS_URS_2023_02/998735101" TargetMode="External" /><Relationship Id="rId56" Type="http://schemas.openxmlformats.org/officeDocument/2006/relationships/hyperlink" Target="https://podminky.urs.cz/item/CS_URS_2023_02/998735181" TargetMode="External" /><Relationship Id="rId57" Type="http://schemas.openxmlformats.org/officeDocument/2006/relationships/hyperlink" Target="https://podminky.urs.cz/item/CS_URS_2023_02/784111001" TargetMode="External" /><Relationship Id="rId58" Type="http://schemas.openxmlformats.org/officeDocument/2006/relationships/hyperlink" Target="https://podminky.urs.cz/item/CS_URS_2023_02/784181112" TargetMode="External" /><Relationship Id="rId59" Type="http://schemas.openxmlformats.org/officeDocument/2006/relationships/hyperlink" Target="https://podminky.urs.cz/item/CS_URS_2023_02/784221101" TargetMode="External" /><Relationship Id="rId60" Type="http://schemas.openxmlformats.org/officeDocument/2006/relationships/hyperlink" Target="https://podminky.urs.cz/item/CS_URS_2023_02/784221131" TargetMode="External" /><Relationship Id="rId61" Type="http://schemas.openxmlformats.org/officeDocument/2006/relationships/hyperlink" Target="https://podminky.urs.cz/item/CS_URS_2023_02/784221155" TargetMode="External" /><Relationship Id="rId62" Type="http://schemas.openxmlformats.org/officeDocument/2006/relationships/hyperlink" Target="https://podminky.urs.cz/item/CS_URS_2023_02/HZS2491" TargetMode="External" /><Relationship Id="rId6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10235241" TargetMode="External" /><Relationship Id="rId2" Type="http://schemas.openxmlformats.org/officeDocument/2006/relationships/hyperlink" Target="https://podminky.urs.cz/item/CS_URS_2023_02/611325221" TargetMode="External" /><Relationship Id="rId3" Type="http://schemas.openxmlformats.org/officeDocument/2006/relationships/hyperlink" Target="https://podminky.urs.cz/item/CS_URS_2023_02/611325222" TargetMode="External" /><Relationship Id="rId4" Type="http://schemas.openxmlformats.org/officeDocument/2006/relationships/hyperlink" Target="https://podminky.urs.cz/item/CS_URS_2023_02/612135101" TargetMode="External" /><Relationship Id="rId5" Type="http://schemas.openxmlformats.org/officeDocument/2006/relationships/hyperlink" Target="https://podminky.urs.cz/item/CS_URS_2023_02/612325121" TargetMode="External" /><Relationship Id="rId6" Type="http://schemas.openxmlformats.org/officeDocument/2006/relationships/hyperlink" Target="https://podminky.urs.cz/item/CS_URS_2023_02/612335201" TargetMode="External" /><Relationship Id="rId7" Type="http://schemas.openxmlformats.org/officeDocument/2006/relationships/hyperlink" Target="https://podminky.urs.cz/item/CS_URS_2023_02/612335202" TargetMode="External" /><Relationship Id="rId8" Type="http://schemas.openxmlformats.org/officeDocument/2006/relationships/hyperlink" Target="https://podminky.urs.cz/item/CS_URS_2023_02/619991011" TargetMode="External" /><Relationship Id="rId9" Type="http://schemas.openxmlformats.org/officeDocument/2006/relationships/hyperlink" Target="https://podminky.urs.cz/item/CS_URS_2023_02/619999041" TargetMode="External" /><Relationship Id="rId10" Type="http://schemas.openxmlformats.org/officeDocument/2006/relationships/hyperlink" Target="https://podminky.urs.cz/item/CS_URS_2023_02/971033141" TargetMode="External" /><Relationship Id="rId11" Type="http://schemas.openxmlformats.org/officeDocument/2006/relationships/hyperlink" Target="https://podminky.urs.cz/item/CS_URS_2023_02/971033241" TargetMode="External" /><Relationship Id="rId12" Type="http://schemas.openxmlformats.org/officeDocument/2006/relationships/hyperlink" Target="https://podminky.urs.cz/item/CS_URS_2023_02/971034471" TargetMode="External" /><Relationship Id="rId13" Type="http://schemas.openxmlformats.org/officeDocument/2006/relationships/hyperlink" Target="https://podminky.urs.cz/item/CS_URS_2023_02/974031142" TargetMode="External" /><Relationship Id="rId14" Type="http://schemas.openxmlformats.org/officeDocument/2006/relationships/hyperlink" Target="https://podminky.urs.cz/item/CS_URS_2023_02/974031153" TargetMode="External" /><Relationship Id="rId15" Type="http://schemas.openxmlformats.org/officeDocument/2006/relationships/hyperlink" Target="https://podminky.urs.cz/item/CS_URS_2023_02/997013211" TargetMode="External" /><Relationship Id="rId16" Type="http://schemas.openxmlformats.org/officeDocument/2006/relationships/hyperlink" Target="https://podminky.urs.cz/item/CS_URS_2023_02/997013501" TargetMode="External" /><Relationship Id="rId17" Type="http://schemas.openxmlformats.org/officeDocument/2006/relationships/hyperlink" Target="https://podminky.urs.cz/item/CS_URS_2023_02/997013509" TargetMode="External" /><Relationship Id="rId18" Type="http://schemas.openxmlformats.org/officeDocument/2006/relationships/hyperlink" Target="https://podminky.urs.cz/item/CS_URS_2023_02/997013601" TargetMode="External" /><Relationship Id="rId19" Type="http://schemas.openxmlformats.org/officeDocument/2006/relationships/hyperlink" Target="https://podminky.urs.cz/item/CS_URS_2023_02/998018001" TargetMode="External" /><Relationship Id="rId20" Type="http://schemas.openxmlformats.org/officeDocument/2006/relationships/hyperlink" Target="https://podminky.urs.cz/item/CS_URS_2023_02/721173722" TargetMode="External" /><Relationship Id="rId21" Type="http://schemas.openxmlformats.org/officeDocument/2006/relationships/hyperlink" Target="https://podminky.urs.cz/item/CS_URS_2023_02/721194104" TargetMode="External" /><Relationship Id="rId22" Type="http://schemas.openxmlformats.org/officeDocument/2006/relationships/hyperlink" Target="https://podminky.urs.cz/item/CS_URS_2023_02/721226511" TargetMode="External" /><Relationship Id="rId23" Type="http://schemas.openxmlformats.org/officeDocument/2006/relationships/hyperlink" Target="https://podminky.urs.cz/item/CS_URS_2023_02/721290111" TargetMode="External" /><Relationship Id="rId24" Type="http://schemas.openxmlformats.org/officeDocument/2006/relationships/hyperlink" Target="https://podminky.urs.cz/item/CS_URS_2023_02/998721101" TargetMode="External" /><Relationship Id="rId25" Type="http://schemas.openxmlformats.org/officeDocument/2006/relationships/hyperlink" Target="https://podminky.urs.cz/item/CS_URS_2023_02/998721181" TargetMode="External" /><Relationship Id="rId26" Type="http://schemas.openxmlformats.org/officeDocument/2006/relationships/hyperlink" Target="https://podminky.urs.cz/item/CS_URS_2023_02/722174002" TargetMode="External" /><Relationship Id="rId27" Type="http://schemas.openxmlformats.org/officeDocument/2006/relationships/hyperlink" Target="https://podminky.urs.cz/item/CS_URS_2023_02/722179191" TargetMode="External" /><Relationship Id="rId28" Type="http://schemas.openxmlformats.org/officeDocument/2006/relationships/hyperlink" Target="https://podminky.urs.cz/item/CS_URS_2023_02/722181231" TargetMode="External" /><Relationship Id="rId29" Type="http://schemas.openxmlformats.org/officeDocument/2006/relationships/hyperlink" Target="https://podminky.urs.cz/item/CS_URS_2023_02/722190401" TargetMode="External" /><Relationship Id="rId30" Type="http://schemas.openxmlformats.org/officeDocument/2006/relationships/hyperlink" Target="https://podminky.urs.cz/item/CS_URS_2023_02/722220152" TargetMode="External" /><Relationship Id="rId31" Type="http://schemas.openxmlformats.org/officeDocument/2006/relationships/hyperlink" Target="https://podminky.urs.cz/item/CS_URS_2023_02/722220231" TargetMode="External" /><Relationship Id="rId32" Type="http://schemas.openxmlformats.org/officeDocument/2006/relationships/hyperlink" Target="https://podminky.urs.cz/item/CS_URS_2023_02/722224152" TargetMode="External" /><Relationship Id="rId33" Type="http://schemas.openxmlformats.org/officeDocument/2006/relationships/hyperlink" Target="https://podminky.urs.cz/item/CS_URS_2023_02/722231072" TargetMode="External" /><Relationship Id="rId34" Type="http://schemas.openxmlformats.org/officeDocument/2006/relationships/hyperlink" Target="https://podminky.urs.cz/item/CS_URS_2023_02/722240101" TargetMode="External" /><Relationship Id="rId35" Type="http://schemas.openxmlformats.org/officeDocument/2006/relationships/hyperlink" Target="https://podminky.urs.cz/item/CS_URS_2023_02/722290226" TargetMode="External" /><Relationship Id="rId36" Type="http://schemas.openxmlformats.org/officeDocument/2006/relationships/hyperlink" Target="https://podminky.urs.cz/item/CS_URS_2023_02/722290234" TargetMode="External" /><Relationship Id="rId37" Type="http://schemas.openxmlformats.org/officeDocument/2006/relationships/hyperlink" Target="https://podminky.urs.cz/item/CS_URS_2023_02/998722101" TargetMode="External" /><Relationship Id="rId38" Type="http://schemas.openxmlformats.org/officeDocument/2006/relationships/hyperlink" Target="https://podminky.urs.cz/item/CS_URS_2023_02/998722181" TargetMode="External" /><Relationship Id="rId39" Type="http://schemas.openxmlformats.org/officeDocument/2006/relationships/hyperlink" Target="https://podminky.urs.cz/item/CS_URS_2023_02/784111001" TargetMode="External" /><Relationship Id="rId40" Type="http://schemas.openxmlformats.org/officeDocument/2006/relationships/hyperlink" Target="https://podminky.urs.cz/item/CS_URS_2023_02/784181121" TargetMode="External" /><Relationship Id="rId41" Type="http://schemas.openxmlformats.org/officeDocument/2006/relationships/hyperlink" Target="https://podminky.urs.cz/item/CS_URS_2023_02/784221101" TargetMode="External" /><Relationship Id="rId42" Type="http://schemas.openxmlformats.org/officeDocument/2006/relationships/hyperlink" Target="https://podminky.urs.cz/item/CS_URS_2023_02/784221131" TargetMode="External" /><Relationship Id="rId43" Type="http://schemas.openxmlformats.org/officeDocument/2006/relationships/hyperlink" Target="https://podminky.urs.cz/item/CS_URS_2023_02/784221155" TargetMode="External" /><Relationship Id="rId44" Type="http://schemas.openxmlformats.org/officeDocument/2006/relationships/hyperlink" Target="https://podminky.urs.cz/item/CS_URS_2023_02/HZS2491" TargetMode="External" /><Relationship Id="rId4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2302V2-2023015H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výtápění v 1NP objektu klubu důchodců Pohádka Varnsdorf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27. 8. 2023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Varnsdorf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Pavel Hruška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Pavel Hruška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ROUND(SUM(AG55:AG59),2)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ROUND(SUM(AS55:AS59),2)</f>
        <v>0</v>
      </c>
      <c r="AT54" s="106">
        <f>ROUND(SUM(AV54:AW54),2)</f>
        <v>0</v>
      </c>
      <c r="AU54" s="107">
        <f>ROUND(SUM(AU55:AU59),5)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ROUND(SUM(AZ55:AZ59),2)</f>
        <v>0</v>
      </c>
      <c r="BA54" s="106">
        <f>ROUND(SUM(BA55:BA59),2)</f>
        <v>0</v>
      </c>
      <c r="BB54" s="106">
        <f>ROUND(SUM(BB55:BB59),2)</f>
        <v>0</v>
      </c>
      <c r="BC54" s="106">
        <f>ROUND(SUM(BC55:BC59),2)</f>
        <v>0</v>
      </c>
      <c r="BD54" s="108">
        <f>ROUND(SUM(BD55:BD59),2)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0 - Vedlejší a ostatní...'!J30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'SO 0 - Vedlejší a ostatní...'!P85</f>
        <v>0</v>
      </c>
      <c r="AV55" s="120">
        <f>'SO 0 - Vedlejší a ostatní...'!J33</f>
        <v>0</v>
      </c>
      <c r="AW55" s="120">
        <f>'SO 0 - Vedlejší a ostatní...'!J34</f>
        <v>0</v>
      </c>
      <c r="AX55" s="120">
        <f>'SO 0 - Vedlejší a ostatní...'!J35</f>
        <v>0</v>
      </c>
      <c r="AY55" s="120">
        <f>'SO 0 - Vedlejší a ostatní...'!J36</f>
        <v>0</v>
      </c>
      <c r="AZ55" s="120">
        <f>'SO 0 - Vedlejší a ostatní...'!F33</f>
        <v>0</v>
      </c>
      <c r="BA55" s="120">
        <f>'SO 0 - Vedlejší a ostatní...'!F34</f>
        <v>0</v>
      </c>
      <c r="BB55" s="120">
        <f>'SO 0 - Vedlejší a ostatní...'!F35</f>
        <v>0</v>
      </c>
      <c r="BC55" s="120">
        <f>'SO 0 - Vedlejší a ostatní...'!F36</f>
        <v>0</v>
      </c>
      <c r="BD55" s="122">
        <f>'SO 0 - Vedlejší a ostatní...'!F37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91" s="7" customFormat="1" ht="16.5" customHeight="1">
      <c r="A56" s="111" t="s">
        <v>75</v>
      </c>
      <c r="B56" s="112"/>
      <c r="C56" s="113"/>
      <c r="D56" s="114" t="s">
        <v>82</v>
      </c>
      <c r="E56" s="114"/>
      <c r="F56" s="114"/>
      <c r="G56" s="114"/>
      <c r="H56" s="114"/>
      <c r="I56" s="115"/>
      <c r="J56" s="114" t="s">
        <v>83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1 - Vytápění'!J30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78</v>
      </c>
      <c r="AR56" s="118"/>
      <c r="AS56" s="119">
        <v>0</v>
      </c>
      <c r="AT56" s="120">
        <f>ROUND(SUM(AV56:AW56),2)</f>
        <v>0</v>
      </c>
      <c r="AU56" s="121">
        <f>'SO 1 - Vytápění'!P92</f>
        <v>0</v>
      </c>
      <c r="AV56" s="120">
        <f>'SO 1 - Vytápění'!J33</f>
        <v>0</v>
      </c>
      <c r="AW56" s="120">
        <f>'SO 1 - Vytápění'!J34</f>
        <v>0</v>
      </c>
      <c r="AX56" s="120">
        <f>'SO 1 - Vytápění'!J35</f>
        <v>0</v>
      </c>
      <c r="AY56" s="120">
        <f>'SO 1 - Vytápění'!J36</f>
        <v>0</v>
      </c>
      <c r="AZ56" s="120">
        <f>'SO 1 - Vytápění'!F33</f>
        <v>0</v>
      </c>
      <c r="BA56" s="120">
        <f>'SO 1 - Vytápění'!F34</f>
        <v>0</v>
      </c>
      <c r="BB56" s="120">
        <f>'SO 1 - Vytápění'!F35</f>
        <v>0</v>
      </c>
      <c r="BC56" s="120">
        <f>'SO 1 - Vytápění'!F36</f>
        <v>0</v>
      </c>
      <c r="BD56" s="122">
        <f>'SO 1 - Vytápění'!F37</f>
        <v>0</v>
      </c>
      <c r="BE56" s="7"/>
      <c r="BT56" s="123" t="s">
        <v>79</v>
      </c>
      <c r="BV56" s="123" t="s">
        <v>73</v>
      </c>
      <c r="BW56" s="123" t="s">
        <v>84</v>
      </c>
      <c r="BX56" s="123" t="s">
        <v>5</v>
      </c>
      <c r="CL56" s="123" t="s">
        <v>19</v>
      </c>
      <c r="CM56" s="123" t="s">
        <v>81</v>
      </c>
    </row>
    <row r="57" spans="1:91" s="7" customFormat="1" ht="16.5" customHeight="1">
      <c r="A57" s="111" t="s">
        <v>75</v>
      </c>
      <c r="B57" s="112"/>
      <c r="C57" s="113"/>
      <c r="D57" s="114" t="s">
        <v>85</v>
      </c>
      <c r="E57" s="114"/>
      <c r="F57" s="114"/>
      <c r="G57" s="114"/>
      <c r="H57" s="114"/>
      <c r="I57" s="115"/>
      <c r="J57" s="114" t="s">
        <v>86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2 - Elektrická instalace'!J30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78</v>
      </c>
      <c r="AR57" s="118"/>
      <c r="AS57" s="119">
        <v>0</v>
      </c>
      <c r="AT57" s="120">
        <f>ROUND(SUM(AV57:AW57),2)</f>
        <v>0</v>
      </c>
      <c r="AU57" s="121">
        <f>'SO 2 - Elektrická instalace'!P82</f>
        <v>0</v>
      </c>
      <c r="AV57" s="120">
        <f>'SO 2 - Elektrická instalace'!J33</f>
        <v>0</v>
      </c>
      <c r="AW57" s="120">
        <f>'SO 2 - Elektrická instalace'!J34</f>
        <v>0</v>
      </c>
      <c r="AX57" s="120">
        <f>'SO 2 - Elektrická instalace'!J35</f>
        <v>0</v>
      </c>
      <c r="AY57" s="120">
        <f>'SO 2 - Elektrická instalace'!J36</f>
        <v>0</v>
      </c>
      <c r="AZ57" s="120">
        <f>'SO 2 - Elektrická instalace'!F33</f>
        <v>0</v>
      </c>
      <c r="BA57" s="120">
        <f>'SO 2 - Elektrická instalace'!F34</f>
        <v>0</v>
      </c>
      <c r="BB57" s="120">
        <f>'SO 2 - Elektrická instalace'!F35</f>
        <v>0</v>
      </c>
      <c r="BC57" s="120">
        <f>'SO 2 - Elektrická instalace'!F36</f>
        <v>0</v>
      </c>
      <c r="BD57" s="122">
        <f>'SO 2 - Elektrická instalace'!F37</f>
        <v>0</v>
      </c>
      <c r="BE57" s="7"/>
      <c r="BT57" s="123" t="s">
        <v>79</v>
      </c>
      <c r="BV57" s="123" t="s">
        <v>73</v>
      </c>
      <c r="BW57" s="123" t="s">
        <v>87</v>
      </c>
      <c r="BX57" s="123" t="s">
        <v>5</v>
      </c>
      <c r="CL57" s="123" t="s">
        <v>19</v>
      </c>
      <c r="CM57" s="123" t="s">
        <v>81</v>
      </c>
    </row>
    <row r="58" spans="1:91" s="7" customFormat="1" ht="16.5" customHeight="1">
      <c r="A58" s="111" t="s">
        <v>75</v>
      </c>
      <c r="B58" s="112"/>
      <c r="C58" s="113"/>
      <c r="D58" s="114" t="s">
        <v>88</v>
      </c>
      <c r="E58" s="114"/>
      <c r="F58" s="114"/>
      <c r="G58" s="114"/>
      <c r="H58" s="114"/>
      <c r="I58" s="115"/>
      <c r="J58" s="114" t="s">
        <v>89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3 - Plynová instalace'!J30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78</v>
      </c>
      <c r="AR58" s="118"/>
      <c r="AS58" s="119">
        <v>0</v>
      </c>
      <c r="AT58" s="120">
        <f>ROUND(SUM(AV58:AW58),2)</f>
        <v>0</v>
      </c>
      <c r="AU58" s="121">
        <f>'SO 3 - Plynová instalace'!P82</f>
        <v>0</v>
      </c>
      <c r="AV58" s="120">
        <f>'SO 3 - Plynová instalace'!J33</f>
        <v>0</v>
      </c>
      <c r="AW58" s="120">
        <f>'SO 3 - Plynová instalace'!J34</f>
        <v>0</v>
      </c>
      <c r="AX58" s="120">
        <f>'SO 3 - Plynová instalace'!J35</f>
        <v>0</v>
      </c>
      <c r="AY58" s="120">
        <f>'SO 3 - Plynová instalace'!J36</f>
        <v>0</v>
      </c>
      <c r="AZ58" s="120">
        <f>'SO 3 - Plynová instalace'!F33</f>
        <v>0</v>
      </c>
      <c r="BA58" s="120">
        <f>'SO 3 - Plynová instalace'!F34</f>
        <v>0</v>
      </c>
      <c r="BB58" s="120">
        <f>'SO 3 - Plynová instalace'!F35</f>
        <v>0</v>
      </c>
      <c r="BC58" s="120">
        <f>'SO 3 - Plynová instalace'!F36</f>
        <v>0</v>
      </c>
      <c r="BD58" s="122">
        <f>'SO 3 - Plynová instalace'!F37</f>
        <v>0</v>
      </c>
      <c r="BE58" s="7"/>
      <c r="BT58" s="123" t="s">
        <v>79</v>
      </c>
      <c r="BV58" s="123" t="s">
        <v>73</v>
      </c>
      <c r="BW58" s="123" t="s">
        <v>90</v>
      </c>
      <c r="BX58" s="123" t="s">
        <v>5</v>
      </c>
      <c r="CL58" s="123" t="s">
        <v>19</v>
      </c>
      <c r="CM58" s="123" t="s">
        <v>81</v>
      </c>
    </row>
    <row r="59" spans="1:91" s="7" customFormat="1" ht="16.5" customHeight="1">
      <c r="A59" s="111" t="s">
        <v>75</v>
      </c>
      <c r="B59" s="112"/>
      <c r="C59" s="113"/>
      <c r="D59" s="114" t="s">
        <v>91</v>
      </c>
      <c r="E59" s="114"/>
      <c r="F59" s="114"/>
      <c r="G59" s="114"/>
      <c r="H59" s="114"/>
      <c r="I59" s="115"/>
      <c r="J59" s="114" t="s">
        <v>92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4 - Zdravotně technick...'!J30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78</v>
      </c>
      <c r="AR59" s="118"/>
      <c r="AS59" s="124">
        <v>0</v>
      </c>
      <c r="AT59" s="125">
        <f>ROUND(SUM(AV59:AW59),2)</f>
        <v>0</v>
      </c>
      <c r="AU59" s="126">
        <f>'SO 4 - Zdravotně technick...'!P90</f>
        <v>0</v>
      </c>
      <c r="AV59" s="125">
        <f>'SO 4 - Zdravotně technick...'!J33</f>
        <v>0</v>
      </c>
      <c r="AW59" s="125">
        <f>'SO 4 - Zdravotně technick...'!J34</f>
        <v>0</v>
      </c>
      <c r="AX59" s="125">
        <f>'SO 4 - Zdravotně technick...'!J35</f>
        <v>0</v>
      </c>
      <c r="AY59" s="125">
        <f>'SO 4 - Zdravotně technick...'!J36</f>
        <v>0</v>
      </c>
      <c r="AZ59" s="125">
        <f>'SO 4 - Zdravotně technick...'!F33</f>
        <v>0</v>
      </c>
      <c r="BA59" s="125">
        <f>'SO 4 - Zdravotně technick...'!F34</f>
        <v>0</v>
      </c>
      <c r="BB59" s="125">
        <f>'SO 4 - Zdravotně technick...'!F35</f>
        <v>0</v>
      </c>
      <c r="BC59" s="125">
        <f>'SO 4 - Zdravotně technick...'!F36</f>
        <v>0</v>
      </c>
      <c r="BD59" s="127">
        <f>'SO 4 - Zdravotně technick...'!F37</f>
        <v>0</v>
      </c>
      <c r="BE59" s="7"/>
      <c r="BT59" s="123" t="s">
        <v>79</v>
      </c>
      <c r="BV59" s="123" t="s">
        <v>73</v>
      </c>
      <c r="BW59" s="123" t="s">
        <v>93</v>
      </c>
      <c r="BX59" s="123" t="s">
        <v>5</v>
      </c>
      <c r="CL59" s="123" t="s">
        <v>19</v>
      </c>
      <c r="CM59" s="123" t="s">
        <v>81</v>
      </c>
    </row>
    <row r="60" spans="1:57" s="2" customFormat="1" ht="30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 - Vedlejší a ostatní...'!C2" display="/"/>
    <hyperlink ref="A56" location="'SO 1 - Vytápění'!C2" display="/"/>
    <hyperlink ref="A57" location="'SO 2 - Elektrická instalace'!C2" display="/"/>
    <hyperlink ref="A58" location="'SO 3 - Plynová instalace'!C2" display="/"/>
    <hyperlink ref="A59" location="'SO 4 - Zdravotně technic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81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zakázky'!K6</f>
        <v>Rekonstrukce výtápění v 1NP objektu klubu důchodců Pohádka Varnsdorf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zakázky'!AN8</f>
        <v>27. 8. 2023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zakázky'!AN10="","",'Rekapitulace zakázky'!AN10)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zakázky'!E11="","",'Rekapitulace zakázky'!E11)</f>
        <v>Město Varnsdorf</v>
      </c>
      <c r="F15" s="38"/>
      <c r="G15" s="38"/>
      <c r="H15" s="38"/>
      <c r="I15" s="132" t="s">
        <v>28</v>
      </c>
      <c r="J15" s="136" t="str">
        <f>IF('Rekapitulace zakázky'!AN11="","",'Rekapitulace zakázky'!AN11)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zakázky'!E14</f>
        <v>Vyplň údaj</v>
      </c>
      <c r="F18" s="136"/>
      <c r="G18" s="136"/>
      <c r="H18" s="136"/>
      <c r="I18" s="132" t="s">
        <v>28</v>
      </c>
      <c r="J18" s="33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zakázky'!AN16="","",'Rekapitulace zakázky'!AN16)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zakázky'!E17="","",'Rekapitulace zakázky'!E17)</f>
        <v>Pavel Hruška</v>
      </c>
      <c r="F21" s="38"/>
      <c r="G21" s="38"/>
      <c r="H21" s="38"/>
      <c r="I21" s="132" t="s">
        <v>28</v>
      </c>
      <c r="J21" s="136" t="str">
        <f>IF('Rekapitulace zakázky'!AN17="","",'Rekapitulace zakázky'!AN17)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>Pavel Hruška</v>
      </c>
      <c r="F24" s="38"/>
      <c r="G24" s="38"/>
      <c r="H24" s="38"/>
      <c r="I24" s="132" t="s">
        <v>28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ROUND((SUM(BE85:BE101)),2)</f>
        <v>0</v>
      </c>
      <c r="G33" s="38"/>
      <c r="H33" s="38"/>
      <c r="I33" s="148">
        <v>0.21</v>
      </c>
      <c r="J33" s="147">
        <f>ROUND(((SUM(BE85:BE101))*I33),2)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ROUND((SUM(BF85:BF101)),2)</f>
        <v>0</v>
      </c>
      <c r="G34" s="38"/>
      <c r="H34" s="38"/>
      <c r="I34" s="148">
        <v>0.15</v>
      </c>
      <c r="J34" s="147">
        <f>ROUND(((SUM(BF85:BF101))*I34),2)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ROUND((SUM(BG85:BG101)),2)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ROUND((SUM(BH85:BH101)),2)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ROUND((SUM(BI85:BI101)),2)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výtápění v 1NP objektu klubu důchodců Pohádka Varnsdorf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27. 8. 2023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Varnsdorf</v>
      </c>
      <c r="G54" s="40"/>
      <c r="H54" s="40"/>
      <c r="I54" s="32" t="s">
        <v>31</v>
      </c>
      <c r="J54" s="36" t="str">
        <f>E21</f>
        <v>Pavel Hruška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Pavel Hruška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103</v>
      </c>
      <c r="E62" s="174"/>
      <c r="F62" s="174"/>
      <c r="G62" s="174"/>
      <c r="H62" s="174"/>
      <c r="I62" s="174"/>
      <c r="J62" s="175">
        <f>J90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104</v>
      </c>
      <c r="E63" s="174"/>
      <c r="F63" s="174"/>
      <c r="G63" s="174"/>
      <c r="H63" s="174"/>
      <c r="I63" s="174"/>
      <c r="J63" s="175">
        <f>J93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105</v>
      </c>
      <c r="E64" s="174"/>
      <c r="F64" s="174"/>
      <c r="G64" s="174"/>
      <c r="H64" s="174"/>
      <c r="I64" s="174"/>
      <c r="J64" s="175">
        <f>J96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106</v>
      </c>
      <c r="E65" s="174"/>
      <c r="F65" s="174"/>
      <c r="G65" s="174"/>
      <c r="H65" s="174"/>
      <c r="I65" s="174"/>
      <c r="J65" s="175">
        <f>J99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Rekonstrukce výtápění v 1NP objektu klubu důchodců Pohádka Varnsdorf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95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0 - Vedlejší a ostatní náklady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27. 8. 2023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Město Varnsdorf</v>
      </c>
      <c r="G81" s="40"/>
      <c r="H81" s="40"/>
      <c r="I81" s="32" t="s">
        <v>31</v>
      </c>
      <c r="J81" s="36" t="str">
        <f>E21</f>
        <v>Pavel Hruška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>Pavel Hruška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108</v>
      </c>
      <c r="D84" s="180" t="s">
        <v>56</v>
      </c>
      <c r="E84" s="180" t="s">
        <v>52</v>
      </c>
      <c r="F84" s="180" t="s">
        <v>53</v>
      </c>
      <c r="G84" s="180" t="s">
        <v>109</v>
      </c>
      <c r="H84" s="180" t="s">
        <v>110</v>
      </c>
      <c r="I84" s="180" t="s">
        <v>111</v>
      </c>
      <c r="J84" s="180" t="s">
        <v>99</v>
      </c>
      <c r="K84" s="181" t="s">
        <v>112</v>
      </c>
      <c r="L84" s="182"/>
      <c r="M84" s="92" t="s">
        <v>19</v>
      </c>
      <c r="N84" s="93" t="s">
        <v>41</v>
      </c>
      <c r="O84" s="93" t="s">
        <v>113</v>
      </c>
      <c r="P84" s="93" t="s">
        <v>114</v>
      </c>
      <c r="Q84" s="93" t="s">
        <v>115</v>
      </c>
      <c r="R84" s="93" t="s">
        <v>116</v>
      </c>
      <c r="S84" s="93" t="s">
        <v>117</v>
      </c>
      <c r="T84" s="94" t="s">
        <v>118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119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0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70</v>
      </c>
      <c r="AU85" s="17" t="s">
        <v>100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70</v>
      </c>
      <c r="E86" s="191" t="s">
        <v>120</v>
      </c>
      <c r="F86" s="191" t="s">
        <v>121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P87+P90+P93+P96+P99</f>
        <v>0</v>
      </c>
      <c r="Q86" s="196"/>
      <c r="R86" s="197">
        <f>R87+R90+R93+R96+R99</f>
        <v>0</v>
      </c>
      <c r="S86" s="196"/>
      <c r="T86" s="198">
        <f>T87+T90+T93+T96+T99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122</v>
      </c>
      <c r="AT86" s="200" t="s">
        <v>70</v>
      </c>
      <c r="AU86" s="200" t="s">
        <v>71</v>
      </c>
      <c r="AY86" s="199" t="s">
        <v>123</v>
      </c>
      <c r="BK86" s="201">
        <f>BK87+BK90+BK93+BK96+BK99</f>
        <v>0</v>
      </c>
    </row>
    <row r="87" spans="1:63" s="12" customFormat="1" ht="22.8" customHeight="1">
      <c r="A87" s="12"/>
      <c r="B87" s="188"/>
      <c r="C87" s="189"/>
      <c r="D87" s="190" t="s">
        <v>70</v>
      </c>
      <c r="E87" s="202" t="s">
        <v>124</v>
      </c>
      <c r="F87" s="202" t="s">
        <v>125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SUM(P88:P89)</f>
        <v>0</v>
      </c>
      <c r="Q87" s="196"/>
      <c r="R87" s="197">
        <f>SUM(R88:R89)</f>
        <v>0</v>
      </c>
      <c r="S87" s="196"/>
      <c r="T87" s="198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122</v>
      </c>
      <c r="AT87" s="200" t="s">
        <v>70</v>
      </c>
      <c r="AU87" s="200" t="s">
        <v>79</v>
      </c>
      <c r="AY87" s="199" t="s">
        <v>123</v>
      </c>
      <c r="BK87" s="201">
        <f>SUM(BK88:BK89)</f>
        <v>0</v>
      </c>
    </row>
    <row r="88" spans="1:65" s="2" customFormat="1" ht="16.5" customHeight="1">
      <c r="A88" s="38"/>
      <c r="B88" s="39"/>
      <c r="C88" s="204" t="s">
        <v>79</v>
      </c>
      <c r="D88" s="204" t="s">
        <v>126</v>
      </c>
      <c r="E88" s="205" t="s">
        <v>127</v>
      </c>
      <c r="F88" s="206" t="s">
        <v>128</v>
      </c>
      <c r="G88" s="207" t="s">
        <v>129</v>
      </c>
      <c r="H88" s="208">
        <v>1</v>
      </c>
      <c r="I88" s="209"/>
      <c r="J88" s="210">
        <f>ROUND(I88*H88,2)</f>
        <v>0</v>
      </c>
      <c r="K88" s="206" t="s">
        <v>130</v>
      </c>
      <c r="L88" s="44"/>
      <c r="M88" s="211" t="s">
        <v>19</v>
      </c>
      <c r="N88" s="212" t="s">
        <v>42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131</v>
      </c>
      <c r="AT88" s="215" t="s">
        <v>126</v>
      </c>
      <c r="AU88" s="215" t="s">
        <v>81</v>
      </c>
      <c r="AY88" s="17" t="s">
        <v>123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79</v>
      </c>
      <c r="BK88" s="216">
        <f>ROUND(I88*H88,2)</f>
        <v>0</v>
      </c>
      <c r="BL88" s="17" t="s">
        <v>131</v>
      </c>
      <c r="BM88" s="215" t="s">
        <v>132</v>
      </c>
    </row>
    <row r="89" spans="1:47" s="2" customFormat="1" ht="12">
      <c r="A89" s="38"/>
      <c r="B89" s="39"/>
      <c r="C89" s="40"/>
      <c r="D89" s="217" t="s">
        <v>133</v>
      </c>
      <c r="E89" s="40"/>
      <c r="F89" s="218" t="s">
        <v>134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133</v>
      </c>
      <c r="AU89" s="17" t="s">
        <v>81</v>
      </c>
    </row>
    <row r="90" spans="1:63" s="12" customFormat="1" ht="22.8" customHeight="1">
      <c r="A90" s="12"/>
      <c r="B90" s="188"/>
      <c r="C90" s="189"/>
      <c r="D90" s="190" t="s">
        <v>70</v>
      </c>
      <c r="E90" s="202" t="s">
        <v>135</v>
      </c>
      <c r="F90" s="202" t="s">
        <v>136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SUM(P91:P92)</f>
        <v>0</v>
      </c>
      <c r="Q90" s="196"/>
      <c r="R90" s="197">
        <f>SUM(R91:R92)</f>
        <v>0</v>
      </c>
      <c r="S90" s="196"/>
      <c r="T90" s="198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122</v>
      </c>
      <c r="AT90" s="200" t="s">
        <v>70</v>
      </c>
      <c r="AU90" s="200" t="s">
        <v>79</v>
      </c>
      <c r="AY90" s="199" t="s">
        <v>123</v>
      </c>
      <c r="BK90" s="201">
        <f>SUM(BK91:BK92)</f>
        <v>0</v>
      </c>
    </row>
    <row r="91" spans="1:65" s="2" customFormat="1" ht="16.5" customHeight="1">
      <c r="A91" s="38"/>
      <c r="B91" s="39"/>
      <c r="C91" s="204" t="s">
        <v>81</v>
      </c>
      <c r="D91" s="204" t="s">
        <v>126</v>
      </c>
      <c r="E91" s="205" t="s">
        <v>137</v>
      </c>
      <c r="F91" s="206" t="s">
        <v>136</v>
      </c>
      <c r="G91" s="207" t="s">
        <v>129</v>
      </c>
      <c r="H91" s="208">
        <v>1</v>
      </c>
      <c r="I91" s="209"/>
      <c r="J91" s="210">
        <f>ROUND(I91*H91,2)</f>
        <v>0</v>
      </c>
      <c r="K91" s="206" t="s">
        <v>130</v>
      </c>
      <c r="L91" s="44"/>
      <c r="M91" s="211" t="s">
        <v>19</v>
      </c>
      <c r="N91" s="212" t="s">
        <v>42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131</v>
      </c>
      <c r="AT91" s="215" t="s">
        <v>126</v>
      </c>
      <c r="AU91" s="215" t="s">
        <v>81</v>
      </c>
      <c r="AY91" s="17" t="s">
        <v>123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79</v>
      </c>
      <c r="BK91" s="216">
        <f>ROUND(I91*H91,2)</f>
        <v>0</v>
      </c>
      <c r="BL91" s="17" t="s">
        <v>131</v>
      </c>
      <c r="BM91" s="215" t="s">
        <v>138</v>
      </c>
    </row>
    <row r="92" spans="1:47" s="2" customFormat="1" ht="12">
      <c r="A92" s="38"/>
      <c r="B92" s="39"/>
      <c r="C92" s="40"/>
      <c r="D92" s="217" t="s">
        <v>133</v>
      </c>
      <c r="E92" s="40"/>
      <c r="F92" s="218" t="s">
        <v>139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133</v>
      </c>
      <c r="AU92" s="17" t="s">
        <v>81</v>
      </c>
    </row>
    <row r="93" spans="1:63" s="12" customFormat="1" ht="22.8" customHeight="1">
      <c r="A93" s="12"/>
      <c r="B93" s="188"/>
      <c r="C93" s="189"/>
      <c r="D93" s="190" t="s">
        <v>70</v>
      </c>
      <c r="E93" s="202" t="s">
        <v>140</v>
      </c>
      <c r="F93" s="202" t="s">
        <v>141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SUM(P94:P95)</f>
        <v>0</v>
      </c>
      <c r="Q93" s="196"/>
      <c r="R93" s="197">
        <f>SUM(R94:R95)</f>
        <v>0</v>
      </c>
      <c r="S93" s="196"/>
      <c r="T93" s="198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122</v>
      </c>
      <c r="AT93" s="200" t="s">
        <v>70</v>
      </c>
      <c r="AU93" s="200" t="s">
        <v>79</v>
      </c>
      <c r="AY93" s="199" t="s">
        <v>123</v>
      </c>
      <c r="BK93" s="201">
        <f>SUM(BK94:BK95)</f>
        <v>0</v>
      </c>
    </row>
    <row r="94" spans="1:65" s="2" customFormat="1" ht="16.5" customHeight="1">
      <c r="A94" s="38"/>
      <c r="B94" s="39"/>
      <c r="C94" s="204" t="s">
        <v>142</v>
      </c>
      <c r="D94" s="204" t="s">
        <v>126</v>
      </c>
      <c r="E94" s="205" t="s">
        <v>143</v>
      </c>
      <c r="F94" s="206" t="s">
        <v>141</v>
      </c>
      <c r="G94" s="207" t="s">
        <v>129</v>
      </c>
      <c r="H94" s="208">
        <v>1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42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81</v>
      </c>
      <c r="AY94" s="17" t="s">
        <v>123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79</v>
      </c>
      <c r="BK94" s="216">
        <f>ROUND(I94*H94,2)</f>
        <v>0</v>
      </c>
      <c r="BL94" s="17" t="s">
        <v>131</v>
      </c>
      <c r="BM94" s="215" t="s">
        <v>144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145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81</v>
      </c>
    </row>
    <row r="96" spans="1:63" s="12" customFormat="1" ht="22.8" customHeight="1">
      <c r="A96" s="12"/>
      <c r="B96" s="188"/>
      <c r="C96" s="189"/>
      <c r="D96" s="190" t="s">
        <v>70</v>
      </c>
      <c r="E96" s="202" t="s">
        <v>146</v>
      </c>
      <c r="F96" s="202" t="s">
        <v>147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SUM(P97:P98)</f>
        <v>0</v>
      </c>
      <c r="Q96" s="196"/>
      <c r="R96" s="197">
        <f>SUM(R97:R98)</f>
        <v>0</v>
      </c>
      <c r="S96" s="196"/>
      <c r="T96" s="198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122</v>
      </c>
      <c r="AT96" s="200" t="s">
        <v>70</v>
      </c>
      <c r="AU96" s="200" t="s">
        <v>79</v>
      </c>
      <c r="AY96" s="199" t="s">
        <v>123</v>
      </c>
      <c r="BK96" s="201">
        <f>SUM(BK97:BK98)</f>
        <v>0</v>
      </c>
    </row>
    <row r="97" spans="1:65" s="2" customFormat="1" ht="16.5" customHeight="1">
      <c r="A97" s="38"/>
      <c r="B97" s="39"/>
      <c r="C97" s="204" t="s">
        <v>148</v>
      </c>
      <c r="D97" s="204" t="s">
        <v>126</v>
      </c>
      <c r="E97" s="205" t="s">
        <v>149</v>
      </c>
      <c r="F97" s="206" t="s">
        <v>150</v>
      </c>
      <c r="G97" s="207" t="s">
        <v>129</v>
      </c>
      <c r="H97" s="208">
        <v>1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42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81</v>
      </c>
      <c r="AY97" s="17" t="s">
        <v>123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79</v>
      </c>
      <c r="BK97" s="216">
        <f>ROUND(I97*H97,2)</f>
        <v>0</v>
      </c>
      <c r="BL97" s="17" t="s">
        <v>131</v>
      </c>
      <c r="BM97" s="215" t="s">
        <v>151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152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81</v>
      </c>
    </row>
    <row r="99" spans="1:63" s="12" customFormat="1" ht="22.8" customHeight="1">
      <c r="A99" s="12"/>
      <c r="B99" s="188"/>
      <c r="C99" s="189"/>
      <c r="D99" s="190" t="s">
        <v>70</v>
      </c>
      <c r="E99" s="202" t="s">
        <v>153</v>
      </c>
      <c r="F99" s="202" t="s">
        <v>154</v>
      </c>
      <c r="G99" s="189"/>
      <c r="H99" s="189"/>
      <c r="I99" s="192"/>
      <c r="J99" s="203">
        <f>BK99</f>
        <v>0</v>
      </c>
      <c r="K99" s="189"/>
      <c r="L99" s="194"/>
      <c r="M99" s="195"/>
      <c r="N99" s="196"/>
      <c r="O99" s="196"/>
      <c r="P99" s="197">
        <f>SUM(P100:P101)</f>
        <v>0</v>
      </c>
      <c r="Q99" s="196"/>
      <c r="R99" s="197">
        <f>SUM(R100:R101)</f>
        <v>0</v>
      </c>
      <c r="S99" s="196"/>
      <c r="T99" s="198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9" t="s">
        <v>122</v>
      </c>
      <c r="AT99" s="200" t="s">
        <v>70</v>
      </c>
      <c r="AU99" s="200" t="s">
        <v>79</v>
      </c>
      <c r="AY99" s="199" t="s">
        <v>123</v>
      </c>
      <c r="BK99" s="201">
        <f>SUM(BK100:BK101)</f>
        <v>0</v>
      </c>
    </row>
    <row r="100" spans="1:65" s="2" customFormat="1" ht="16.5" customHeight="1">
      <c r="A100" s="38"/>
      <c r="B100" s="39"/>
      <c r="C100" s="204" t="s">
        <v>122</v>
      </c>
      <c r="D100" s="204" t="s">
        <v>126</v>
      </c>
      <c r="E100" s="205" t="s">
        <v>155</v>
      </c>
      <c r="F100" s="206" t="s">
        <v>154</v>
      </c>
      <c r="G100" s="207" t="s">
        <v>129</v>
      </c>
      <c r="H100" s="208">
        <v>1</v>
      </c>
      <c r="I100" s="209"/>
      <c r="J100" s="210">
        <f>ROUND(I100*H100,2)</f>
        <v>0</v>
      </c>
      <c r="K100" s="206" t="s">
        <v>130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131</v>
      </c>
      <c r="AT100" s="215" t="s">
        <v>126</v>
      </c>
      <c r="AU100" s="215" t="s">
        <v>81</v>
      </c>
      <c r="AY100" s="17" t="s">
        <v>123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79</v>
      </c>
      <c r="BK100" s="216">
        <f>ROUND(I100*H100,2)</f>
        <v>0</v>
      </c>
      <c r="BL100" s="17" t="s">
        <v>131</v>
      </c>
      <c r="BM100" s="215" t="s">
        <v>156</v>
      </c>
    </row>
    <row r="101" spans="1:47" s="2" customFormat="1" ht="12">
      <c r="A101" s="38"/>
      <c r="B101" s="39"/>
      <c r="C101" s="40"/>
      <c r="D101" s="217" t="s">
        <v>133</v>
      </c>
      <c r="E101" s="40"/>
      <c r="F101" s="218" t="s">
        <v>157</v>
      </c>
      <c r="G101" s="40"/>
      <c r="H101" s="40"/>
      <c r="I101" s="219"/>
      <c r="J101" s="40"/>
      <c r="K101" s="40"/>
      <c r="L101" s="44"/>
      <c r="M101" s="222"/>
      <c r="N101" s="223"/>
      <c r="O101" s="224"/>
      <c r="P101" s="224"/>
      <c r="Q101" s="224"/>
      <c r="R101" s="224"/>
      <c r="S101" s="224"/>
      <c r="T101" s="22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133</v>
      </c>
      <c r="AU101" s="17" t="s">
        <v>81</v>
      </c>
    </row>
    <row r="102" spans="1:31" s="2" customFormat="1" ht="6.95" customHeight="1">
      <c r="A102" s="38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44"/>
      <c r="M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</sheetData>
  <sheetProtection password="CC35" sheet="1" objects="1" scenarios="1" formatColumns="0" formatRows="0" autoFilter="0"/>
  <autoFilter ref="C84:K10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2/013254000"/>
    <hyperlink ref="F92" r:id="rId2" display="https://podminky.urs.cz/item/CS_URS_2023_02/020001000"/>
    <hyperlink ref="F95" r:id="rId3" display="https://podminky.urs.cz/item/CS_URS_2023_02/030001000"/>
    <hyperlink ref="F98" r:id="rId4" display="https://podminky.urs.cz/item/CS_URS_2023_02/045002000"/>
    <hyperlink ref="F101" r:id="rId5" display="https://podminky.urs.cz/item/CS_URS_2023_02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81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zakázky'!K6</f>
        <v>Rekonstrukce výtápění v 1NP objektu klubu důchodců Pohádka Varnsdorf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158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zakázky'!AN8</f>
        <v>27. 8. 2023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zakázky'!AN10="","",'Rekapitulace zakázky'!AN10)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zakázky'!E11="","",'Rekapitulace zakázky'!E11)</f>
        <v>Město Varnsdorf</v>
      </c>
      <c r="F15" s="38"/>
      <c r="G15" s="38"/>
      <c r="H15" s="38"/>
      <c r="I15" s="132" t="s">
        <v>28</v>
      </c>
      <c r="J15" s="136" t="str">
        <f>IF('Rekapitulace zakázky'!AN11="","",'Rekapitulace zakázky'!AN11)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zakázky'!E14</f>
        <v>Vyplň údaj</v>
      </c>
      <c r="F18" s="136"/>
      <c r="G18" s="136"/>
      <c r="H18" s="136"/>
      <c r="I18" s="132" t="s">
        <v>28</v>
      </c>
      <c r="J18" s="33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zakázky'!AN16="","",'Rekapitulace zakázky'!AN16)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zakázky'!E17="","",'Rekapitulace zakázky'!E17)</f>
        <v>Pavel Hruška</v>
      </c>
      <c r="F21" s="38"/>
      <c r="G21" s="38"/>
      <c r="H21" s="38"/>
      <c r="I21" s="132" t="s">
        <v>28</v>
      </c>
      <c r="J21" s="136" t="str">
        <f>IF('Rekapitulace zakázky'!AN17="","",'Rekapitulace zakázky'!AN17)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>Pavel Hruška</v>
      </c>
      <c r="F24" s="38"/>
      <c r="G24" s="38"/>
      <c r="H24" s="38"/>
      <c r="I24" s="132" t="s">
        <v>28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ROUND(J92,2)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ROUND((SUM(BE92:BE264)),2)</f>
        <v>0</v>
      </c>
      <c r="G33" s="38"/>
      <c r="H33" s="38"/>
      <c r="I33" s="148">
        <v>0.21</v>
      </c>
      <c r="J33" s="147">
        <f>ROUND(((SUM(BE92:BE264))*I33),2)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ROUND((SUM(BF92:BF264)),2)</f>
        <v>0</v>
      </c>
      <c r="G34" s="38"/>
      <c r="H34" s="38"/>
      <c r="I34" s="148">
        <v>0.15</v>
      </c>
      <c r="J34" s="147">
        <f>ROUND(((SUM(BF92:BF264))*I34),2)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ROUND((SUM(BG92:BG264)),2)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ROUND((SUM(BH92:BH264)),2)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ROUND((SUM(BI92:BI264)),2)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výtápění v 1NP objektu klubu důchodců Pohádka Varnsdorf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1 - Vytápění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27. 8. 2023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Varnsdorf</v>
      </c>
      <c r="G54" s="40"/>
      <c r="H54" s="40"/>
      <c r="I54" s="32" t="s">
        <v>31</v>
      </c>
      <c r="J54" s="36" t="str">
        <f>E21</f>
        <v>Pavel Hruška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Pavel Hruška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J92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159</v>
      </c>
      <c r="E60" s="168"/>
      <c r="F60" s="168"/>
      <c r="G60" s="168"/>
      <c r="H60" s="168"/>
      <c r="I60" s="168"/>
      <c r="J60" s="169">
        <f>J93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160</v>
      </c>
      <c r="E61" s="174"/>
      <c r="F61" s="174"/>
      <c r="G61" s="174"/>
      <c r="H61" s="174"/>
      <c r="I61" s="174"/>
      <c r="J61" s="175">
        <f>J94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161</v>
      </c>
      <c r="E62" s="174"/>
      <c r="F62" s="174"/>
      <c r="G62" s="174"/>
      <c r="H62" s="174"/>
      <c r="I62" s="174"/>
      <c r="J62" s="175">
        <f>J102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162</v>
      </c>
      <c r="E63" s="174"/>
      <c r="F63" s="174"/>
      <c r="G63" s="174"/>
      <c r="H63" s="174"/>
      <c r="I63" s="174"/>
      <c r="J63" s="175">
        <f>J127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163</v>
      </c>
      <c r="E64" s="174"/>
      <c r="F64" s="174"/>
      <c r="G64" s="174"/>
      <c r="H64" s="174"/>
      <c r="I64" s="174"/>
      <c r="J64" s="175">
        <f>J137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5"/>
      <c r="C65" s="166"/>
      <c r="D65" s="167" t="s">
        <v>164</v>
      </c>
      <c r="E65" s="168"/>
      <c r="F65" s="168"/>
      <c r="G65" s="168"/>
      <c r="H65" s="168"/>
      <c r="I65" s="168"/>
      <c r="J65" s="169">
        <f>J140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1"/>
      <c r="C66" s="172"/>
      <c r="D66" s="173" t="s">
        <v>165</v>
      </c>
      <c r="E66" s="174"/>
      <c r="F66" s="174"/>
      <c r="G66" s="174"/>
      <c r="H66" s="174"/>
      <c r="I66" s="174"/>
      <c r="J66" s="175">
        <f>J141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166</v>
      </c>
      <c r="E67" s="174"/>
      <c r="F67" s="174"/>
      <c r="G67" s="174"/>
      <c r="H67" s="174"/>
      <c r="I67" s="174"/>
      <c r="J67" s="175">
        <f>J159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167</v>
      </c>
      <c r="E68" s="174"/>
      <c r="F68" s="174"/>
      <c r="G68" s="174"/>
      <c r="H68" s="174"/>
      <c r="I68" s="174"/>
      <c r="J68" s="175">
        <f>J175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168</v>
      </c>
      <c r="E69" s="174"/>
      <c r="F69" s="174"/>
      <c r="G69" s="174"/>
      <c r="H69" s="174"/>
      <c r="I69" s="174"/>
      <c r="J69" s="175">
        <f>J203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169</v>
      </c>
      <c r="E70" s="174"/>
      <c r="F70" s="174"/>
      <c r="G70" s="174"/>
      <c r="H70" s="174"/>
      <c r="I70" s="174"/>
      <c r="J70" s="175">
        <f>J226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170</v>
      </c>
      <c r="E71" s="174"/>
      <c r="F71" s="174"/>
      <c r="G71" s="174"/>
      <c r="H71" s="174"/>
      <c r="I71" s="174"/>
      <c r="J71" s="175">
        <f>J249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5"/>
      <c r="C72" s="166"/>
      <c r="D72" s="167" t="s">
        <v>171</v>
      </c>
      <c r="E72" s="168"/>
      <c r="F72" s="168"/>
      <c r="G72" s="168"/>
      <c r="H72" s="168"/>
      <c r="I72" s="168"/>
      <c r="J72" s="169">
        <f>J261</f>
        <v>0</v>
      </c>
      <c r="K72" s="166"/>
      <c r="L72" s="17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107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0" t="str">
        <f>E7</f>
        <v>Rekonstrukce výtápění v 1NP objektu klubu důchodců Pohádka Varnsdorf</v>
      </c>
      <c r="F82" s="32"/>
      <c r="G82" s="32"/>
      <c r="H82" s="32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95</v>
      </c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E9</f>
        <v>SO 1 - Vytápění</v>
      </c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F12</f>
        <v xml:space="preserve"> </v>
      </c>
      <c r="G86" s="40"/>
      <c r="H86" s="40"/>
      <c r="I86" s="32" t="s">
        <v>23</v>
      </c>
      <c r="J86" s="72" t="str">
        <f>IF(J12="","",J12)</f>
        <v>27. 8. 2023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E15</f>
        <v>Město Varnsdorf</v>
      </c>
      <c r="G88" s="40"/>
      <c r="H88" s="40"/>
      <c r="I88" s="32" t="s">
        <v>31</v>
      </c>
      <c r="J88" s="36" t="str">
        <f>E21</f>
        <v>Pavel Hruška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29</v>
      </c>
      <c r="D89" s="40"/>
      <c r="E89" s="40"/>
      <c r="F89" s="27" t="str">
        <f>IF(E18="","",E18)</f>
        <v>Vyplň údaj</v>
      </c>
      <c r="G89" s="40"/>
      <c r="H89" s="40"/>
      <c r="I89" s="32" t="s">
        <v>34</v>
      </c>
      <c r="J89" s="36" t="str">
        <f>E24</f>
        <v>Pavel Hruška</v>
      </c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77"/>
      <c r="B91" s="178"/>
      <c r="C91" s="179" t="s">
        <v>108</v>
      </c>
      <c r="D91" s="180" t="s">
        <v>56</v>
      </c>
      <c r="E91" s="180" t="s">
        <v>52</v>
      </c>
      <c r="F91" s="180" t="s">
        <v>53</v>
      </c>
      <c r="G91" s="180" t="s">
        <v>109</v>
      </c>
      <c r="H91" s="180" t="s">
        <v>110</v>
      </c>
      <c r="I91" s="180" t="s">
        <v>111</v>
      </c>
      <c r="J91" s="180" t="s">
        <v>99</v>
      </c>
      <c r="K91" s="181" t="s">
        <v>112</v>
      </c>
      <c r="L91" s="182"/>
      <c r="M91" s="92" t="s">
        <v>19</v>
      </c>
      <c r="N91" s="93" t="s">
        <v>41</v>
      </c>
      <c r="O91" s="93" t="s">
        <v>113</v>
      </c>
      <c r="P91" s="93" t="s">
        <v>114</v>
      </c>
      <c r="Q91" s="93" t="s">
        <v>115</v>
      </c>
      <c r="R91" s="93" t="s">
        <v>116</v>
      </c>
      <c r="S91" s="93" t="s">
        <v>117</v>
      </c>
      <c r="T91" s="94" t="s">
        <v>118</v>
      </c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</row>
    <row r="92" spans="1:63" s="2" customFormat="1" ht="22.8" customHeight="1">
      <c r="A92" s="38"/>
      <c r="B92" s="39"/>
      <c r="C92" s="99" t="s">
        <v>119</v>
      </c>
      <c r="D92" s="40"/>
      <c r="E92" s="40"/>
      <c r="F92" s="40"/>
      <c r="G92" s="40"/>
      <c r="H92" s="40"/>
      <c r="I92" s="40"/>
      <c r="J92" s="183">
        <f>BK92</f>
        <v>0</v>
      </c>
      <c r="K92" s="40"/>
      <c r="L92" s="44"/>
      <c r="M92" s="95"/>
      <c r="N92" s="184"/>
      <c r="O92" s="96"/>
      <c r="P92" s="185">
        <f>P93+P140+P261</f>
        <v>0</v>
      </c>
      <c r="Q92" s="96"/>
      <c r="R92" s="185">
        <f>R93+R140+R261</f>
        <v>1.8228655</v>
      </c>
      <c r="S92" s="96"/>
      <c r="T92" s="186">
        <f>T93+T140+T261</f>
        <v>0.0708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70</v>
      </c>
      <c r="AU92" s="17" t="s">
        <v>100</v>
      </c>
      <c r="BK92" s="187">
        <f>BK93+BK140+BK261</f>
        <v>0</v>
      </c>
    </row>
    <row r="93" spans="1:63" s="12" customFormat="1" ht="25.9" customHeight="1">
      <c r="A93" s="12"/>
      <c r="B93" s="188"/>
      <c r="C93" s="189"/>
      <c r="D93" s="190" t="s">
        <v>70</v>
      </c>
      <c r="E93" s="191" t="s">
        <v>172</v>
      </c>
      <c r="F93" s="191" t="s">
        <v>173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P94+P102+P127+P137</f>
        <v>0</v>
      </c>
      <c r="Q93" s="196"/>
      <c r="R93" s="197">
        <f>R94+R102+R127+R137</f>
        <v>0.322638</v>
      </c>
      <c r="S93" s="196"/>
      <c r="T93" s="198">
        <f>T94+T102+T127+T137</f>
        <v>0.0708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79</v>
      </c>
      <c r="AT93" s="200" t="s">
        <v>70</v>
      </c>
      <c r="AU93" s="200" t="s">
        <v>71</v>
      </c>
      <c r="AY93" s="199" t="s">
        <v>123</v>
      </c>
      <c r="BK93" s="201">
        <f>BK94+BK102+BK127+BK137</f>
        <v>0</v>
      </c>
    </row>
    <row r="94" spans="1:63" s="12" customFormat="1" ht="22.8" customHeight="1">
      <c r="A94" s="12"/>
      <c r="B94" s="188"/>
      <c r="C94" s="189"/>
      <c r="D94" s="190" t="s">
        <v>70</v>
      </c>
      <c r="E94" s="202" t="s">
        <v>174</v>
      </c>
      <c r="F94" s="202" t="s">
        <v>175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SUM(P95:P101)</f>
        <v>0</v>
      </c>
      <c r="Q94" s="196"/>
      <c r="R94" s="197">
        <f>SUM(R95:R101)</f>
        <v>0.30456</v>
      </c>
      <c r="S94" s="196"/>
      <c r="T94" s="198">
        <f>SUM(T95:T101)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79</v>
      </c>
      <c r="AT94" s="200" t="s">
        <v>70</v>
      </c>
      <c r="AU94" s="200" t="s">
        <v>79</v>
      </c>
      <c r="AY94" s="199" t="s">
        <v>123</v>
      </c>
      <c r="BK94" s="201">
        <f>SUM(BK95:BK101)</f>
        <v>0</v>
      </c>
    </row>
    <row r="95" spans="1:65" s="2" customFormat="1" ht="21.75" customHeight="1">
      <c r="A95" s="38"/>
      <c r="B95" s="39"/>
      <c r="C95" s="204" t="s">
        <v>79</v>
      </c>
      <c r="D95" s="204" t="s">
        <v>126</v>
      </c>
      <c r="E95" s="205" t="s">
        <v>176</v>
      </c>
      <c r="F95" s="206" t="s">
        <v>177</v>
      </c>
      <c r="G95" s="207" t="s">
        <v>178</v>
      </c>
      <c r="H95" s="208">
        <v>81</v>
      </c>
      <c r="I95" s="209"/>
      <c r="J95" s="210">
        <f>ROUND(I95*H95,2)</f>
        <v>0</v>
      </c>
      <c r="K95" s="206" t="s">
        <v>130</v>
      </c>
      <c r="L95" s="44"/>
      <c r="M95" s="211" t="s">
        <v>19</v>
      </c>
      <c r="N95" s="212" t="s">
        <v>42</v>
      </c>
      <c r="O95" s="84"/>
      <c r="P95" s="213">
        <f>O95*H95</f>
        <v>0</v>
      </c>
      <c r="Q95" s="213">
        <v>0.00376</v>
      </c>
      <c r="R95" s="213">
        <f>Q95*H95</f>
        <v>0.30456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148</v>
      </c>
      <c r="AT95" s="215" t="s">
        <v>126</v>
      </c>
      <c r="AU95" s="215" t="s">
        <v>81</v>
      </c>
      <c r="AY95" s="17" t="s">
        <v>123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79</v>
      </c>
      <c r="BK95" s="216">
        <f>ROUND(I95*H95,2)</f>
        <v>0</v>
      </c>
      <c r="BL95" s="17" t="s">
        <v>148</v>
      </c>
      <c r="BM95" s="215" t="s">
        <v>179</v>
      </c>
    </row>
    <row r="96" spans="1:47" s="2" customFormat="1" ht="12">
      <c r="A96" s="38"/>
      <c r="B96" s="39"/>
      <c r="C96" s="40"/>
      <c r="D96" s="217" t="s">
        <v>133</v>
      </c>
      <c r="E96" s="40"/>
      <c r="F96" s="218" t="s">
        <v>180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133</v>
      </c>
      <c r="AU96" s="17" t="s">
        <v>81</v>
      </c>
    </row>
    <row r="97" spans="1:51" s="13" customFormat="1" ht="12">
      <c r="A97" s="13"/>
      <c r="B97" s="226"/>
      <c r="C97" s="227"/>
      <c r="D97" s="228" t="s">
        <v>181</v>
      </c>
      <c r="E97" s="229" t="s">
        <v>19</v>
      </c>
      <c r="F97" s="230" t="s">
        <v>182</v>
      </c>
      <c r="G97" s="227"/>
      <c r="H97" s="231">
        <v>81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181</v>
      </c>
      <c r="AU97" s="237" t="s">
        <v>81</v>
      </c>
      <c r="AV97" s="13" t="s">
        <v>81</v>
      </c>
      <c r="AW97" s="13" t="s">
        <v>33</v>
      </c>
      <c r="AX97" s="13" t="s">
        <v>79</v>
      </c>
      <c r="AY97" s="237" t="s">
        <v>123</v>
      </c>
    </row>
    <row r="98" spans="1:65" s="2" customFormat="1" ht="21.75" customHeight="1">
      <c r="A98" s="38"/>
      <c r="B98" s="39"/>
      <c r="C98" s="204" t="s">
        <v>81</v>
      </c>
      <c r="D98" s="204" t="s">
        <v>126</v>
      </c>
      <c r="E98" s="205" t="s">
        <v>183</v>
      </c>
      <c r="F98" s="206" t="s">
        <v>184</v>
      </c>
      <c r="G98" s="207" t="s">
        <v>185</v>
      </c>
      <c r="H98" s="208">
        <v>50</v>
      </c>
      <c r="I98" s="209"/>
      <c r="J98" s="210">
        <f>ROUND(I98*H98,2)</f>
        <v>0</v>
      </c>
      <c r="K98" s="206" t="s">
        <v>130</v>
      </c>
      <c r="L98" s="44"/>
      <c r="M98" s="211" t="s">
        <v>19</v>
      </c>
      <c r="N98" s="212" t="s">
        <v>42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148</v>
      </c>
      <c r="AT98" s="215" t="s">
        <v>126</v>
      </c>
      <c r="AU98" s="215" t="s">
        <v>81</v>
      </c>
      <c r="AY98" s="17" t="s">
        <v>123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79</v>
      </c>
      <c r="BK98" s="216">
        <f>ROUND(I98*H98,2)</f>
        <v>0</v>
      </c>
      <c r="BL98" s="17" t="s">
        <v>148</v>
      </c>
      <c r="BM98" s="215" t="s">
        <v>186</v>
      </c>
    </row>
    <row r="99" spans="1:47" s="2" customFormat="1" ht="12">
      <c r="A99" s="38"/>
      <c r="B99" s="39"/>
      <c r="C99" s="40"/>
      <c r="D99" s="217" t="s">
        <v>133</v>
      </c>
      <c r="E99" s="40"/>
      <c r="F99" s="218" t="s">
        <v>187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133</v>
      </c>
      <c r="AU99" s="17" t="s">
        <v>81</v>
      </c>
    </row>
    <row r="100" spans="1:65" s="2" customFormat="1" ht="24.15" customHeight="1">
      <c r="A100" s="38"/>
      <c r="B100" s="39"/>
      <c r="C100" s="204" t="s">
        <v>142</v>
      </c>
      <c r="D100" s="204" t="s">
        <v>126</v>
      </c>
      <c r="E100" s="205" t="s">
        <v>188</v>
      </c>
      <c r="F100" s="206" t="s">
        <v>189</v>
      </c>
      <c r="G100" s="207" t="s">
        <v>185</v>
      </c>
      <c r="H100" s="208">
        <v>50</v>
      </c>
      <c r="I100" s="209"/>
      <c r="J100" s="210">
        <f>ROUND(I100*H100,2)</f>
        <v>0</v>
      </c>
      <c r="K100" s="206" t="s">
        <v>130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148</v>
      </c>
      <c r="AT100" s="215" t="s">
        <v>126</v>
      </c>
      <c r="AU100" s="215" t="s">
        <v>81</v>
      </c>
      <c r="AY100" s="17" t="s">
        <v>123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79</v>
      </c>
      <c r="BK100" s="216">
        <f>ROUND(I100*H100,2)</f>
        <v>0</v>
      </c>
      <c r="BL100" s="17" t="s">
        <v>148</v>
      </c>
      <c r="BM100" s="215" t="s">
        <v>190</v>
      </c>
    </row>
    <row r="101" spans="1:47" s="2" customFormat="1" ht="12">
      <c r="A101" s="38"/>
      <c r="B101" s="39"/>
      <c r="C101" s="40"/>
      <c r="D101" s="217" t="s">
        <v>133</v>
      </c>
      <c r="E101" s="40"/>
      <c r="F101" s="218" t="s">
        <v>191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133</v>
      </c>
      <c r="AU101" s="17" t="s">
        <v>81</v>
      </c>
    </row>
    <row r="102" spans="1:63" s="12" customFormat="1" ht="22.8" customHeight="1">
      <c r="A102" s="12"/>
      <c r="B102" s="188"/>
      <c r="C102" s="189"/>
      <c r="D102" s="190" t="s">
        <v>70</v>
      </c>
      <c r="E102" s="202" t="s">
        <v>192</v>
      </c>
      <c r="F102" s="202" t="s">
        <v>193</v>
      </c>
      <c r="G102" s="189"/>
      <c r="H102" s="189"/>
      <c r="I102" s="192"/>
      <c r="J102" s="203">
        <f>BK102</f>
        <v>0</v>
      </c>
      <c r="K102" s="189"/>
      <c r="L102" s="194"/>
      <c r="M102" s="195"/>
      <c r="N102" s="196"/>
      <c r="O102" s="196"/>
      <c r="P102" s="197">
        <f>SUM(P103:P126)</f>
        <v>0</v>
      </c>
      <c r="Q102" s="196"/>
      <c r="R102" s="197">
        <f>SUM(R103:R126)</f>
        <v>0.018078000000000004</v>
      </c>
      <c r="S102" s="196"/>
      <c r="T102" s="198">
        <f>SUM(T103:T126)</f>
        <v>0.0708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9" t="s">
        <v>79</v>
      </c>
      <c r="AT102" s="200" t="s">
        <v>70</v>
      </c>
      <c r="AU102" s="200" t="s">
        <v>79</v>
      </c>
      <c r="AY102" s="199" t="s">
        <v>123</v>
      </c>
      <c r="BK102" s="201">
        <f>SUM(BK103:BK126)</f>
        <v>0</v>
      </c>
    </row>
    <row r="103" spans="1:65" s="2" customFormat="1" ht="24.15" customHeight="1">
      <c r="A103" s="38"/>
      <c r="B103" s="39"/>
      <c r="C103" s="204" t="s">
        <v>148</v>
      </c>
      <c r="D103" s="204" t="s">
        <v>126</v>
      </c>
      <c r="E103" s="205" t="s">
        <v>194</v>
      </c>
      <c r="F103" s="206" t="s">
        <v>195</v>
      </c>
      <c r="G103" s="207" t="s">
        <v>185</v>
      </c>
      <c r="H103" s="208">
        <v>50</v>
      </c>
      <c r="I103" s="209"/>
      <c r="J103" s="210">
        <f>ROUND(I103*H103,2)</f>
        <v>0</v>
      </c>
      <c r="K103" s="206" t="s">
        <v>130</v>
      </c>
      <c r="L103" s="44"/>
      <c r="M103" s="211" t="s">
        <v>19</v>
      </c>
      <c r="N103" s="212" t="s">
        <v>42</v>
      </c>
      <c r="O103" s="84"/>
      <c r="P103" s="213">
        <f>O103*H103</f>
        <v>0</v>
      </c>
      <c r="Q103" s="213">
        <v>0.00013</v>
      </c>
      <c r="R103" s="213">
        <f>Q103*H103</f>
        <v>0.0065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148</v>
      </c>
      <c r="AT103" s="215" t="s">
        <v>126</v>
      </c>
      <c r="AU103" s="215" t="s">
        <v>81</v>
      </c>
      <c r="AY103" s="17" t="s">
        <v>123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79</v>
      </c>
      <c r="BK103" s="216">
        <f>ROUND(I103*H103,2)</f>
        <v>0</v>
      </c>
      <c r="BL103" s="17" t="s">
        <v>148</v>
      </c>
      <c r="BM103" s="215" t="s">
        <v>196</v>
      </c>
    </row>
    <row r="104" spans="1:47" s="2" customFormat="1" ht="12">
      <c r="A104" s="38"/>
      <c r="B104" s="39"/>
      <c r="C104" s="40"/>
      <c r="D104" s="217" t="s">
        <v>133</v>
      </c>
      <c r="E104" s="40"/>
      <c r="F104" s="218" t="s">
        <v>197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133</v>
      </c>
      <c r="AU104" s="17" t="s">
        <v>81</v>
      </c>
    </row>
    <row r="105" spans="1:65" s="2" customFormat="1" ht="24.15" customHeight="1">
      <c r="A105" s="38"/>
      <c r="B105" s="39"/>
      <c r="C105" s="204" t="s">
        <v>122</v>
      </c>
      <c r="D105" s="204" t="s">
        <v>126</v>
      </c>
      <c r="E105" s="205" t="s">
        <v>198</v>
      </c>
      <c r="F105" s="206" t="s">
        <v>199</v>
      </c>
      <c r="G105" s="207" t="s">
        <v>185</v>
      </c>
      <c r="H105" s="208">
        <v>263.85</v>
      </c>
      <c r="I105" s="209"/>
      <c r="J105" s="210">
        <f>ROUND(I105*H105,2)</f>
        <v>0</v>
      </c>
      <c r="K105" s="206" t="s">
        <v>130</v>
      </c>
      <c r="L105" s="44"/>
      <c r="M105" s="211" t="s">
        <v>19</v>
      </c>
      <c r="N105" s="212" t="s">
        <v>42</v>
      </c>
      <c r="O105" s="84"/>
      <c r="P105" s="213">
        <f>O105*H105</f>
        <v>0</v>
      </c>
      <c r="Q105" s="213">
        <v>4E-05</v>
      </c>
      <c r="R105" s="213">
        <f>Q105*H105</f>
        <v>0.010554000000000003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148</v>
      </c>
      <c r="AT105" s="215" t="s">
        <v>126</v>
      </c>
      <c r="AU105" s="215" t="s">
        <v>81</v>
      </c>
      <c r="AY105" s="17" t="s">
        <v>123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79</v>
      </c>
      <c r="BK105" s="216">
        <f>ROUND(I105*H105,2)</f>
        <v>0</v>
      </c>
      <c r="BL105" s="17" t="s">
        <v>148</v>
      </c>
      <c r="BM105" s="215" t="s">
        <v>200</v>
      </c>
    </row>
    <row r="106" spans="1:47" s="2" customFormat="1" ht="12">
      <c r="A106" s="38"/>
      <c r="B106" s="39"/>
      <c r="C106" s="40"/>
      <c r="D106" s="217" t="s">
        <v>133</v>
      </c>
      <c r="E106" s="40"/>
      <c r="F106" s="218" t="s">
        <v>201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133</v>
      </c>
      <c r="AU106" s="17" t="s">
        <v>81</v>
      </c>
    </row>
    <row r="107" spans="1:51" s="13" customFormat="1" ht="12">
      <c r="A107" s="13"/>
      <c r="B107" s="226"/>
      <c r="C107" s="227"/>
      <c r="D107" s="228" t="s">
        <v>181</v>
      </c>
      <c r="E107" s="229" t="s">
        <v>19</v>
      </c>
      <c r="F107" s="230" t="s">
        <v>202</v>
      </c>
      <c r="G107" s="227"/>
      <c r="H107" s="231">
        <v>263.85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181</v>
      </c>
      <c r="AU107" s="237" t="s">
        <v>81</v>
      </c>
      <c r="AV107" s="13" t="s">
        <v>81</v>
      </c>
      <c r="AW107" s="13" t="s">
        <v>33</v>
      </c>
      <c r="AX107" s="13" t="s">
        <v>79</v>
      </c>
      <c r="AY107" s="237" t="s">
        <v>123</v>
      </c>
    </row>
    <row r="108" spans="1:65" s="2" customFormat="1" ht="33" customHeight="1">
      <c r="A108" s="38"/>
      <c r="B108" s="39"/>
      <c r="C108" s="204" t="s">
        <v>174</v>
      </c>
      <c r="D108" s="204" t="s">
        <v>126</v>
      </c>
      <c r="E108" s="205" t="s">
        <v>203</v>
      </c>
      <c r="F108" s="206" t="s">
        <v>204</v>
      </c>
      <c r="G108" s="207" t="s">
        <v>178</v>
      </c>
      <c r="H108" s="208">
        <v>16</v>
      </c>
      <c r="I108" s="209"/>
      <c r="J108" s="210">
        <f>ROUND(I108*H108,2)</f>
        <v>0</v>
      </c>
      <c r="K108" s="206" t="s">
        <v>130</v>
      </c>
      <c r="L108" s="44"/>
      <c r="M108" s="211" t="s">
        <v>19</v>
      </c>
      <c r="N108" s="212" t="s">
        <v>42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0.001</v>
      </c>
      <c r="T108" s="214">
        <f>S108*H108</f>
        <v>0.016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148</v>
      </c>
      <c r="AT108" s="215" t="s">
        <v>126</v>
      </c>
      <c r="AU108" s="215" t="s">
        <v>81</v>
      </c>
      <c r="AY108" s="17" t="s">
        <v>123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79</v>
      </c>
      <c r="BK108" s="216">
        <f>ROUND(I108*H108,2)</f>
        <v>0</v>
      </c>
      <c r="BL108" s="17" t="s">
        <v>148</v>
      </c>
      <c r="BM108" s="215" t="s">
        <v>205</v>
      </c>
    </row>
    <row r="109" spans="1:47" s="2" customFormat="1" ht="12">
      <c r="A109" s="38"/>
      <c r="B109" s="39"/>
      <c r="C109" s="40"/>
      <c r="D109" s="217" t="s">
        <v>133</v>
      </c>
      <c r="E109" s="40"/>
      <c r="F109" s="218" t="s">
        <v>206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133</v>
      </c>
      <c r="AU109" s="17" t="s">
        <v>81</v>
      </c>
    </row>
    <row r="110" spans="1:51" s="13" customFormat="1" ht="12">
      <c r="A110" s="13"/>
      <c r="B110" s="226"/>
      <c r="C110" s="227"/>
      <c r="D110" s="228" t="s">
        <v>181</v>
      </c>
      <c r="E110" s="229" t="s">
        <v>19</v>
      </c>
      <c r="F110" s="230" t="s">
        <v>207</v>
      </c>
      <c r="G110" s="227"/>
      <c r="H110" s="231">
        <v>14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181</v>
      </c>
      <c r="AU110" s="237" t="s">
        <v>81</v>
      </c>
      <c r="AV110" s="13" t="s">
        <v>81</v>
      </c>
      <c r="AW110" s="13" t="s">
        <v>33</v>
      </c>
      <c r="AX110" s="13" t="s">
        <v>71</v>
      </c>
      <c r="AY110" s="237" t="s">
        <v>123</v>
      </c>
    </row>
    <row r="111" spans="1:51" s="13" customFormat="1" ht="12">
      <c r="A111" s="13"/>
      <c r="B111" s="226"/>
      <c r="C111" s="227"/>
      <c r="D111" s="228" t="s">
        <v>181</v>
      </c>
      <c r="E111" s="229" t="s">
        <v>19</v>
      </c>
      <c r="F111" s="230" t="s">
        <v>208</v>
      </c>
      <c r="G111" s="227"/>
      <c r="H111" s="231">
        <v>2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181</v>
      </c>
      <c r="AU111" s="237" t="s">
        <v>81</v>
      </c>
      <c r="AV111" s="13" t="s">
        <v>81</v>
      </c>
      <c r="AW111" s="13" t="s">
        <v>33</v>
      </c>
      <c r="AX111" s="13" t="s">
        <v>71</v>
      </c>
      <c r="AY111" s="237" t="s">
        <v>123</v>
      </c>
    </row>
    <row r="112" spans="1:51" s="14" customFormat="1" ht="12">
      <c r="A112" s="14"/>
      <c r="B112" s="238"/>
      <c r="C112" s="239"/>
      <c r="D112" s="228" t="s">
        <v>181</v>
      </c>
      <c r="E112" s="240" t="s">
        <v>19</v>
      </c>
      <c r="F112" s="241" t="s">
        <v>209</v>
      </c>
      <c r="G112" s="239"/>
      <c r="H112" s="242">
        <v>16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8" t="s">
        <v>181</v>
      </c>
      <c r="AU112" s="248" t="s">
        <v>81</v>
      </c>
      <c r="AV112" s="14" t="s">
        <v>148</v>
      </c>
      <c r="AW112" s="14" t="s">
        <v>33</v>
      </c>
      <c r="AX112" s="14" t="s">
        <v>79</v>
      </c>
      <c r="AY112" s="248" t="s">
        <v>123</v>
      </c>
    </row>
    <row r="113" spans="1:65" s="2" customFormat="1" ht="33" customHeight="1">
      <c r="A113" s="38"/>
      <c r="B113" s="39"/>
      <c r="C113" s="204" t="s">
        <v>210</v>
      </c>
      <c r="D113" s="204" t="s">
        <v>126</v>
      </c>
      <c r="E113" s="205" t="s">
        <v>211</v>
      </c>
      <c r="F113" s="206" t="s">
        <v>212</v>
      </c>
      <c r="G113" s="207" t="s">
        <v>178</v>
      </c>
      <c r="H113" s="208">
        <v>10</v>
      </c>
      <c r="I113" s="209"/>
      <c r="J113" s="210">
        <f>ROUND(I113*H113,2)</f>
        <v>0</v>
      </c>
      <c r="K113" s="206" t="s">
        <v>130</v>
      </c>
      <c r="L113" s="44"/>
      <c r="M113" s="211" t="s">
        <v>19</v>
      </c>
      <c r="N113" s="212" t="s">
        <v>42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0.001</v>
      </c>
      <c r="T113" s="214">
        <f>S113*H113</f>
        <v>0.01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148</v>
      </c>
      <c r="AT113" s="215" t="s">
        <v>126</v>
      </c>
      <c r="AU113" s="215" t="s">
        <v>81</v>
      </c>
      <c r="AY113" s="17" t="s">
        <v>123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79</v>
      </c>
      <c r="BK113" s="216">
        <f>ROUND(I113*H113,2)</f>
        <v>0</v>
      </c>
      <c r="BL113" s="17" t="s">
        <v>148</v>
      </c>
      <c r="BM113" s="215" t="s">
        <v>213</v>
      </c>
    </row>
    <row r="114" spans="1:47" s="2" customFormat="1" ht="12">
      <c r="A114" s="38"/>
      <c r="B114" s="39"/>
      <c r="C114" s="40"/>
      <c r="D114" s="217" t="s">
        <v>133</v>
      </c>
      <c r="E114" s="40"/>
      <c r="F114" s="218" t="s">
        <v>214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81</v>
      </c>
    </row>
    <row r="115" spans="1:51" s="13" customFormat="1" ht="12">
      <c r="A115" s="13"/>
      <c r="B115" s="226"/>
      <c r="C115" s="227"/>
      <c r="D115" s="228" t="s">
        <v>181</v>
      </c>
      <c r="E115" s="229" t="s">
        <v>19</v>
      </c>
      <c r="F115" s="230" t="s">
        <v>215</v>
      </c>
      <c r="G115" s="227"/>
      <c r="H115" s="231">
        <v>8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181</v>
      </c>
      <c r="AU115" s="237" t="s">
        <v>81</v>
      </c>
      <c r="AV115" s="13" t="s">
        <v>81</v>
      </c>
      <c r="AW115" s="13" t="s">
        <v>33</v>
      </c>
      <c r="AX115" s="13" t="s">
        <v>71</v>
      </c>
      <c r="AY115" s="237" t="s">
        <v>123</v>
      </c>
    </row>
    <row r="116" spans="1:51" s="13" customFormat="1" ht="12">
      <c r="A116" s="13"/>
      <c r="B116" s="226"/>
      <c r="C116" s="227"/>
      <c r="D116" s="228" t="s">
        <v>181</v>
      </c>
      <c r="E116" s="229" t="s">
        <v>19</v>
      </c>
      <c r="F116" s="230" t="s">
        <v>208</v>
      </c>
      <c r="G116" s="227"/>
      <c r="H116" s="231">
        <v>2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181</v>
      </c>
      <c r="AU116" s="237" t="s">
        <v>81</v>
      </c>
      <c r="AV116" s="13" t="s">
        <v>81</v>
      </c>
      <c r="AW116" s="13" t="s">
        <v>33</v>
      </c>
      <c r="AX116" s="13" t="s">
        <v>71</v>
      </c>
      <c r="AY116" s="237" t="s">
        <v>123</v>
      </c>
    </row>
    <row r="117" spans="1:51" s="14" customFormat="1" ht="12">
      <c r="A117" s="14"/>
      <c r="B117" s="238"/>
      <c r="C117" s="239"/>
      <c r="D117" s="228" t="s">
        <v>181</v>
      </c>
      <c r="E117" s="240" t="s">
        <v>19</v>
      </c>
      <c r="F117" s="241" t="s">
        <v>209</v>
      </c>
      <c r="G117" s="239"/>
      <c r="H117" s="242">
        <v>10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8" t="s">
        <v>181</v>
      </c>
      <c r="AU117" s="248" t="s">
        <v>81</v>
      </c>
      <c r="AV117" s="14" t="s">
        <v>148</v>
      </c>
      <c r="AW117" s="14" t="s">
        <v>33</v>
      </c>
      <c r="AX117" s="14" t="s">
        <v>79</v>
      </c>
      <c r="AY117" s="248" t="s">
        <v>123</v>
      </c>
    </row>
    <row r="118" spans="1:65" s="2" customFormat="1" ht="33" customHeight="1">
      <c r="A118" s="38"/>
      <c r="B118" s="39"/>
      <c r="C118" s="204" t="s">
        <v>216</v>
      </c>
      <c r="D118" s="204" t="s">
        <v>126</v>
      </c>
      <c r="E118" s="205" t="s">
        <v>217</v>
      </c>
      <c r="F118" s="206" t="s">
        <v>218</v>
      </c>
      <c r="G118" s="207" t="s">
        <v>178</v>
      </c>
      <c r="H118" s="208">
        <v>2</v>
      </c>
      <c r="I118" s="209"/>
      <c r="J118" s="210">
        <f>ROUND(I118*H118,2)</f>
        <v>0</v>
      </c>
      <c r="K118" s="206" t="s">
        <v>130</v>
      </c>
      <c r="L118" s="44"/>
      <c r="M118" s="211" t="s">
        <v>19</v>
      </c>
      <c r="N118" s="212" t="s">
        <v>42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0.002</v>
      </c>
      <c r="T118" s="214">
        <f>S118*H118</f>
        <v>0.004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148</v>
      </c>
      <c r="AT118" s="215" t="s">
        <v>126</v>
      </c>
      <c r="AU118" s="215" t="s">
        <v>81</v>
      </c>
      <c r="AY118" s="17" t="s">
        <v>123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79</v>
      </c>
      <c r="BK118" s="216">
        <f>ROUND(I118*H118,2)</f>
        <v>0</v>
      </c>
      <c r="BL118" s="17" t="s">
        <v>148</v>
      </c>
      <c r="BM118" s="215" t="s">
        <v>219</v>
      </c>
    </row>
    <row r="119" spans="1:47" s="2" customFormat="1" ht="12">
      <c r="A119" s="38"/>
      <c r="B119" s="39"/>
      <c r="C119" s="40"/>
      <c r="D119" s="217" t="s">
        <v>133</v>
      </c>
      <c r="E119" s="40"/>
      <c r="F119" s="218" t="s">
        <v>220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133</v>
      </c>
      <c r="AU119" s="17" t="s">
        <v>81</v>
      </c>
    </row>
    <row r="120" spans="1:51" s="13" customFormat="1" ht="12">
      <c r="A120" s="13"/>
      <c r="B120" s="226"/>
      <c r="C120" s="227"/>
      <c r="D120" s="228" t="s">
        <v>181</v>
      </c>
      <c r="E120" s="229" t="s">
        <v>19</v>
      </c>
      <c r="F120" s="230" t="s">
        <v>221</v>
      </c>
      <c r="G120" s="227"/>
      <c r="H120" s="231">
        <v>2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181</v>
      </c>
      <c r="AU120" s="237" t="s">
        <v>81</v>
      </c>
      <c r="AV120" s="13" t="s">
        <v>81</v>
      </c>
      <c r="AW120" s="13" t="s">
        <v>33</v>
      </c>
      <c r="AX120" s="13" t="s">
        <v>79</v>
      </c>
      <c r="AY120" s="237" t="s">
        <v>123</v>
      </c>
    </row>
    <row r="121" spans="1:65" s="2" customFormat="1" ht="33" customHeight="1">
      <c r="A121" s="38"/>
      <c r="B121" s="39"/>
      <c r="C121" s="204" t="s">
        <v>192</v>
      </c>
      <c r="D121" s="204" t="s">
        <v>126</v>
      </c>
      <c r="E121" s="205" t="s">
        <v>222</v>
      </c>
      <c r="F121" s="206" t="s">
        <v>223</v>
      </c>
      <c r="G121" s="207" t="s">
        <v>178</v>
      </c>
      <c r="H121" s="208">
        <v>12</v>
      </c>
      <c r="I121" s="209"/>
      <c r="J121" s="210">
        <f>ROUND(I121*H121,2)</f>
        <v>0</v>
      </c>
      <c r="K121" s="206" t="s">
        <v>130</v>
      </c>
      <c r="L121" s="44"/>
      <c r="M121" s="211" t="s">
        <v>19</v>
      </c>
      <c r="N121" s="212" t="s">
        <v>42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0.002</v>
      </c>
      <c r="T121" s="214">
        <f>S121*H121</f>
        <v>0.024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148</v>
      </c>
      <c r="AT121" s="215" t="s">
        <v>126</v>
      </c>
      <c r="AU121" s="215" t="s">
        <v>81</v>
      </c>
      <c r="AY121" s="17" t="s">
        <v>123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79</v>
      </c>
      <c r="BK121" s="216">
        <f>ROUND(I121*H121,2)</f>
        <v>0</v>
      </c>
      <c r="BL121" s="17" t="s">
        <v>148</v>
      </c>
      <c r="BM121" s="215" t="s">
        <v>224</v>
      </c>
    </row>
    <row r="122" spans="1:47" s="2" customFormat="1" ht="12">
      <c r="A122" s="38"/>
      <c r="B122" s="39"/>
      <c r="C122" s="40"/>
      <c r="D122" s="217" t="s">
        <v>133</v>
      </c>
      <c r="E122" s="40"/>
      <c r="F122" s="218" t="s">
        <v>225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133</v>
      </c>
      <c r="AU122" s="17" t="s">
        <v>81</v>
      </c>
    </row>
    <row r="123" spans="1:51" s="13" customFormat="1" ht="12">
      <c r="A123" s="13"/>
      <c r="B123" s="226"/>
      <c r="C123" s="227"/>
      <c r="D123" s="228" t="s">
        <v>181</v>
      </c>
      <c r="E123" s="229" t="s">
        <v>19</v>
      </c>
      <c r="F123" s="230" t="s">
        <v>226</v>
      </c>
      <c r="G123" s="227"/>
      <c r="H123" s="231">
        <v>12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181</v>
      </c>
      <c r="AU123" s="237" t="s">
        <v>81</v>
      </c>
      <c r="AV123" s="13" t="s">
        <v>81</v>
      </c>
      <c r="AW123" s="13" t="s">
        <v>33</v>
      </c>
      <c r="AX123" s="13" t="s">
        <v>79</v>
      </c>
      <c r="AY123" s="237" t="s">
        <v>123</v>
      </c>
    </row>
    <row r="124" spans="1:65" s="2" customFormat="1" ht="24.15" customHeight="1">
      <c r="A124" s="38"/>
      <c r="B124" s="39"/>
      <c r="C124" s="204" t="s">
        <v>227</v>
      </c>
      <c r="D124" s="204" t="s">
        <v>126</v>
      </c>
      <c r="E124" s="205" t="s">
        <v>228</v>
      </c>
      <c r="F124" s="206" t="s">
        <v>229</v>
      </c>
      <c r="G124" s="207" t="s">
        <v>230</v>
      </c>
      <c r="H124" s="208">
        <v>0.8</v>
      </c>
      <c r="I124" s="209"/>
      <c r="J124" s="210">
        <f>ROUND(I124*H124,2)</f>
        <v>0</v>
      </c>
      <c r="K124" s="206" t="s">
        <v>130</v>
      </c>
      <c r="L124" s="44"/>
      <c r="M124" s="211" t="s">
        <v>19</v>
      </c>
      <c r="N124" s="212" t="s">
        <v>42</v>
      </c>
      <c r="O124" s="84"/>
      <c r="P124" s="213">
        <f>O124*H124</f>
        <v>0</v>
      </c>
      <c r="Q124" s="213">
        <v>0.00128</v>
      </c>
      <c r="R124" s="213">
        <f>Q124*H124</f>
        <v>0.0010240000000000002</v>
      </c>
      <c r="S124" s="213">
        <v>0.021</v>
      </c>
      <c r="T124" s="214">
        <f>S124*H124</f>
        <v>0.016800000000000002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148</v>
      </c>
      <c r="AT124" s="215" t="s">
        <v>126</v>
      </c>
      <c r="AU124" s="215" t="s">
        <v>81</v>
      </c>
      <c r="AY124" s="17" t="s">
        <v>123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79</v>
      </c>
      <c r="BK124" s="216">
        <f>ROUND(I124*H124,2)</f>
        <v>0</v>
      </c>
      <c r="BL124" s="17" t="s">
        <v>148</v>
      </c>
      <c r="BM124" s="215" t="s">
        <v>231</v>
      </c>
    </row>
    <row r="125" spans="1:47" s="2" customFormat="1" ht="12">
      <c r="A125" s="38"/>
      <c r="B125" s="39"/>
      <c r="C125" s="40"/>
      <c r="D125" s="217" t="s">
        <v>133</v>
      </c>
      <c r="E125" s="40"/>
      <c r="F125" s="218" t="s">
        <v>232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133</v>
      </c>
      <c r="AU125" s="17" t="s">
        <v>81</v>
      </c>
    </row>
    <row r="126" spans="1:51" s="13" customFormat="1" ht="12">
      <c r="A126" s="13"/>
      <c r="B126" s="226"/>
      <c r="C126" s="227"/>
      <c r="D126" s="228" t="s">
        <v>181</v>
      </c>
      <c r="E126" s="229" t="s">
        <v>19</v>
      </c>
      <c r="F126" s="230" t="s">
        <v>233</v>
      </c>
      <c r="G126" s="227"/>
      <c r="H126" s="231">
        <v>0.8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181</v>
      </c>
      <c r="AU126" s="237" t="s">
        <v>81</v>
      </c>
      <c r="AV126" s="13" t="s">
        <v>81</v>
      </c>
      <c r="AW126" s="13" t="s">
        <v>33</v>
      </c>
      <c r="AX126" s="13" t="s">
        <v>79</v>
      </c>
      <c r="AY126" s="237" t="s">
        <v>123</v>
      </c>
    </row>
    <row r="127" spans="1:63" s="12" customFormat="1" ht="22.8" customHeight="1">
      <c r="A127" s="12"/>
      <c r="B127" s="188"/>
      <c r="C127" s="189"/>
      <c r="D127" s="190" t="s">
        <v>70</v>
      </c>
      <c r="E127" s="202" t="s">
        <v>234</v>
      </c>
      <c r="F127" s="202" t="s">
        <v>235</v>
      </c>
      <c r="G127" s="189"/>
      <c r="H127" s="189"/>
      <c r="I127" s="192"/>
      <c r="J127" s="203">
        <f>BK127</f>
        <v>0</v>
      </c>
      <c r="K127" s="189"/>
      <c r="L127" s="194"/>
      <c r="M127" s="195"/>
      <c r="N127" s="196"/>
      <c r="O127" s="196"/>
      <c r="P127" s="197">
        <f>SUM(P128:P136)</f>
        <v>0</v>
      </c>
      <c r="Q127" s="196"/>
      <c r="R127" s="197">
        <f>SUM(R128:R136)</f>
        <v>0</v>
      </c>
      <c r="S127" s="196"/>
      <c r="T127" s="198">
        <f>SUM(T128:T136)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9" t="s">
        <v>79</v>
      </c>
      <c r="AT127" s="200" t="s">
        <v>70</v>
      </c>
      <c r="AU127" s="200" t="s">
        <v>79</v>
      </c>
      <c r="AY127" s="199" t="s">
        <v>123</v>
      </c>
      <c r="BK127" s="201">
        <f>SUM(BK128:BK136)</f>
        <v>0</v>
      </c>
    </row>
    <row r="128" spans="1:65" s="2" customFormat="1" ht="24.15" customHeight="1">
      <c r="A128" s="38"/>
      <c r="B128" s="39"/>
      <c r="C128" s="204" t="s">
        <v>236</v>
      </c>
      <c r="D128" s="204" t="s">
        <v>126</v>
      </c>
      <c r="E128" s="205" t="s">
        <v>237</v>
      </c>
      <c r="F128" s="206" t="s">
        <v>238</v>
      </c>
      <c r="G128" s="207" t="s">
        <v>239</v>
      </c>
      <c r="H128" s="208">
        <v>0.071</v>
      </c>
      <c r="I128" s="209"/>
      <c r="J128" s="210">
        <f>ROUND(I128*H128,2)</f>
        <v>0</v>
      </c>
      <c r="K128" s="206" t="s">
        <v>130</v>
      </c>
      <c r="L128" s="44"/>
      <c r="M128" s="211" t="s">
        <v>19</v>
      </c>
      <c r="N128" s="212" t="s">
        <v>42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148</v>
      </c>
      <c r="AT128" s="215" t="s">
        <v>126</v>
      </c>
      <c r="AU128" s="215" t="s">
        <v>81</v>
      </c>
      <c r="AY128" s="17" t="s">
        <v>123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79</v>
      </c>
      <c r="BK128" s="216">
        <f>ROUND(I128*H128,2)</f>
        <v>0</v>
      </c>
      <c r="BL128" s="17" t="s">
        <v>148</v>
      </c>
      <c r="BM128" s="215" t="s">
        <v>240</v>
      </c>
    </row>
    <row r="129" spans="1:47" s="2" customFormat="1" ht="12">
      <c r="A129" s="38"/>
      <c r="B129" s="39"/>
      <c r="C129" s="40"/>
      <c r="D129" s="217" t="s">
        <v>133</v>
      </c>
      <c r="E129" s="40"/>
      <c r="F129" s="218" t="s">
        <v>241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133</v>
      </c>
      <c r="AU129" s="17" t="s">
        <v>81</v>
      </c>
    </row>
    <row r="130" spans="1:65" s="2" customFormat="1" ht="21.75" customHeight="1">
      <c r="A130" s="38"/>
      <c r="B130" s="39"/>
      <c r="C130" s="204" t="s">
        <v>242</v>
      </c>
      <c r="D130" s="204" t="s">
        <v>126</v>
      </c>
      <c r="E130" s="205" t="s">
        <v>243</v>
      </c>
      <c r="F130" s="206" t="s">
        <v>244</v>
      </c>
      <c r="G130" s="207" t="s">
        <v>239</v>
      </c>
      <c r="H130" s="208">
        <v>0.071</v>
      </c>
      <c r="I130" s="209"/>
      <c r="J130" s="210">
        <f>ROUND(I130*H130,2)</f>
        <v>0</v>
      </c>
      <c r="K130" s="206" t="s">
        <v>130</v>
      </c>
      <c r="L130" s="44"/>
      <c r="M130" s="211" t="s">
        <v>19</v>
      </c>
      <c r="N130" s="212" t="s">
        <v>42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148</v>
      </c>
      <c r="AT130" s="215" t="s">
        <v>126</v>
      </c>
      <c r="AU130" s="215" t="s">
        <v>81</v>
      </c>
      <c r="AY130" s="17" t="s">
        <v>123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79</v>
      </c>
      <c r="BK130" s="216">
        <f>ROUND(I130*H130,2)</f>
        <v>0</v>
      </c>
      <c r="BL130" s="17" t="s">
        <v>148</v>
      </c>
      <c r="BM130" s="215" t="s">
        <v>245</v>
      </c>
    </row>
    <row r="131" spans="1:47" s="2" customFormat="1" ht="12">
      <c r="A131" s="38"/>
      <c r="B131" s="39"/>
      <c r="C131" s="40"/>
      <c r="D131" s="217" t="s">
        <v>133</v>
      </c>
      <c r="E131" s="40"/>
      <c r="F131" s="218" t="s">
        <v>246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81</v>
      </c>
    </row>
    <row r="132" spans="1:65" s="2" customFormat="1" ht="24.15" customHeight="1">
      <c r="A132" s="38"/>
      <c r="B132" s="39"/>
      <c r="C132" s="204" t="s">
        <v>247</v>
      </c>
      <c r="D132" s="204" t="s">
        <v>126</v>
      </c>
      <c r="E132" s="205" t="s">
        <v>248</v>
      </c>
      <c r="F132" s="206" t="s">
        <v>249</v>
      </c>
      <c r="G132" s="207" t="s">
        <v>239</v>
      </c>
      <c r="H132" s="208">
        <v>0.639</v>
      </c>
      <c r="I132" s="209"/>
      <c r="J132" s="210">
        <f>ROUND(I132*H132,2)</f>
        <v>0</v>
      </c>
      <c r="K132" s="206" t="s">
        <v>130</v>
      </c>
      <c r="L132" s="44"/>
      <c r="M132" s="211" t="s">
        <v>19</v>
      </c>
      <c r="N132" s="212" t="s">
        <v>42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148</v>
      </c>
      <c r="AT132" s="215" t="s">
        <v>126</v>
      </c>
      <c r="AU132" s="215" t="s">
        <v>81</v>
      </c>
      <c r="AY132" s="17" t="s">
        <v>123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79</v>
      </c>
      <c r="BK132" s="216">
        <f>ROUND(I132*H132,2)</f>
        <v>0</v>
      </c>
      <c r="BL132" s="17" t="s">
        <v>148</v>
      </c>
      <c r="BM132" s="215" t="s">
        <v>250</v>
      </c>
    </row>
    <row r="133" spans="1:47" s="2" customFormat="1" ht="12">
      <c r="A133" s="38"/>
      <c r="B133" s="39"/>
      <c r="C133" s="40"/>
      <c r="D133" s="217" t="s">
        <v>133</v>
      </c>
      <c r="E133" s="40"/>
      <c r="F133" s="218" t="s">
        <v>251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81</v>
      </c>
    </row>
    <row r="134" spans="1:51" s="13" customFormat="1" ht="12">
      <c r="A134" s="13"/>
      <c r="B134" s="226"/>
      <c r="C134" s="227"/>
      <c r="D134" s="228" t="s">
        <v>181</v>
      </c>
      <c r="E134" s="227"/>
      <c r="F134" s="230" t="s">
        <v>252</v>
      </c>
      <c r="G134" s="227"/>
      <c r="H134" s="231">
        <v>0.639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181</v>
      </c>
      <c r="AU134" s="237" t="s">
        <v>81</v>
      </c>
      <c r="AV134" s="13" t="s">
        <v>81</v>
      </c>
      <c r="AW134" s="13" t="s">
        <v>4</v>
      </c>
      <c r="AX134" s="13" t="s">
        <v>79</v>
      </c>
      <c r="AY134" s="237" t="s">
        <v>123</v>
      </c>
    </row>
    <row r="135" spans="1:65" s="2" customFormat="1" ht="24.15" customHeight="1">
      <c r="A135" s="38"/>
      <c r="B135" s="39"/>
      <c r="C135" s="204" t="s">
        <v>253</v>
      </c>
      <c r="D135" s="204" t="s">
        <v>126</v>
      </c>
      <c r="E135" s="205" t="s">
        <v>254</v>
      </c>
      <c r="F135" s="206" t="s">
        <v>255</v>
      </c>
      <c r="G135" s="207" t="s">
        <v>239</v>
      </c>
      <c r="H135" s="208">
        <v>0.071</v>
      </c>
      <c r="I135" s="209"/>
      <c r="J135" s="210">
        <f>ROUND(I135*H135,2)</f>
        <v>0</v>
      </c>
      <c r="K135" s="206" t="s">
        <v>130</v>
      </c>
      <c r="L135" s="44"/>
      <c r="M135" s="211" t="s">
        <v>19</v>
      </c>
      <c r="N135" s="212" t="s">
        <v>42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148</v>
      </c>
      <c r="AT135" s="215" t="s">
        <v>126</v>
      </c>
      <c r="AU135" s="215" t="s">
        <v>81</v>
      </c>
      <c r="AY135" s="17" t="s">
        <v>123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79</v>
      </c>
      <c r="BK135" s="216">
        <f>ROUND(I135*H135,2)</f>
        <v>0</v>
      </c>
      <c r="BL135" s="17" t="s">
        <v>148</v>
      </c>
      <c r="BM135" s="215" t="s">
        <v>256</v>
      </c>
    </row>
    <row r="136" spans="1:47" s="2" customFormat="1" ht="12">
      <c r="A136" s="38"/>
      <c r="B136" s="39"/>
      <c r="C136" s="40"/>
      <c r="D136" s="217" t="s">
        <v>133</v>
      </c>
      <c r="E136" s="40"/>
      <c r="F136" s="218" t="s">
        <v>257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133</v>
      </c>
      <c r="AU136" s="17" t="s">
        <v>81</v>
      </c>
    </row>
    <row r="137" spans="1:63" s="12" customFormat="1" ht="22.8" customHeight="1">
      <c r="A137" s="12"/>
      <c r="B137" s="188"/>
      <c r="C137" s="189"/>
      <c r="D137" s="190" t="s">
        <v>70</v>
      </c>
      <c r="E137" s="202" t="s">
        <v>258</v>
      </c>
      <c r="F137" s="202" t="s">
        <v>259</v>
      </c>
      <c r="G137" s="189"/>
      <c r="H137" s="189"/>
      <c r="I137" s="192"/>
      <c r="J137" s="203">
        <f>BK137</f>
        <v>0</v>
      </c>
      <c r="K137" s="189"/>
      <c r="L137" s="194"/>
      <c r="M137" s="195"/>
      <c r="N137" s="196"/>
      <c r="O137" s="196"/>
      <c r="P137" s="197">
        <f>SUM(P138:P139)</f>
        <v>0</v>
      </c>
      <c r="Q137" s="196"/>
      <c r="R137" s="197">
        <f>SUM(R138:R139)</f>
        <v>0</v>
      </c>
      <c r="S137" s="196"/>
      <c r="T137" s="198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9" t="s">
        <v>79</v>
      </c>
      <c r="AT137" s="200" t="s">
        <v>70</v>
      </c>
      <c r="AU137" s="200" t="s">
        <v>79</v>
      </c>
      <c r="AY137" s="199" t="s">
        <v>123</v>
      </c>
      <c r="BK137" s="201">
        <f>SUM(BK138:BK139)</f>
        <v>0</v>
      </c>
    </row>
    <row r="138" spans="1:65" s="2" customFormat="1" ht="33" customHeight="1">
      <c r="A138" s="38"/>
      <c r="B138" s="39"/>
      <c r="C138" s="204" t="s">
        <v>8</v>
      </c>
      <c r="D138" s="204" t="s">
        <v>126</v>
      </c>
      <c r="E138" s="205" t="s">
        <v>260</v>
      </c>
      <c r="F138" s="206" t="s">
        <v>261</v>
      </c>
      <c r="G138" s="207" t="s">
        <v>239</v>
      </c>
      <c r="H138" s="208">
        <v>0.323</v>
      </c>
      <c r="I138" s="209"/>
      <c r="J138" s="210">
        <f>ROUND(I138*H138,2)</f>
        <v>0</v>
      </c>
      <c r="K138" s="206" t="s">
        <v>130</v>
      </c>
      <c r="L138" s="44"/>
      <c r="M138" s="211" t="s">
        <v>19</v>
      </c>
      <c r="N138" s="212" t="s">
        <v>42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148</v>
      </c>
      <c r="AT138" s="215" t="s">
        <v>126</v>
      </c>
      <c r="AU138" s="215" t="s">
        <v>81</v>
      </c>
      <c r="AY138" s="17" t="s">
        <v>123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79</v>
      </c>
      <c r="BK138" s="216">
        <f>ROUND(I138*H138,2)</f>
        <v>0</v>
      </c>
      <c r="BL138" s="17" t="s">
        <v>148</v>
      </c>
      <c r="BM138" s="215" t="s">
        <v>262</v>
      </c>
    </row>
    <row r="139" spans="1:47" s="2" customFormat="1" ht="12">
      <c r="A139" s="38"/>
      <c r="B139" s="39"/>
      <c r="C139" s="40"/>
      <c r="D139" s="217" t="s">
        <v>133</v>
      </c>
      <c r="E139" s="40"/>
      <c r="F139" s="218" t="s">
        <v>263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81</v>
      </c>
    </row>
    <row r="140" spans="1:63" s="12" customFormat="1" ht="25.9" customHeight="1">
      <c r="A140" s="12"/>
      <c r="B140" s="188"/>
      <c r="C140" s="189"/>
      <c r="D140" s="190" t="s">
        <v>70</v>
      </c>
      <c r="E140" s="191" t="s">
        <v>264</v>
      </c>
      <c r="F140" s="191" t="s">
        <v>265</v>
      </c>
      <c r="G140" s="189"/>
      <c r="H140" s="189"/>
      <c r="I140" s="192"/>
      <c r="J140" s="193">
        <f>BK140</f>
        <v>0</v>
      </c>
      <c r="K140" s="189"/>
      <c r="L140" s="194"/>
      <c r="M140" s="195"/>
      <c r="N140" s="196"/>
      <c r="O140" s="196"/>
      <c r="P140" s="197">
        <f>P141+P159+P175+P203+P226+P249</f>
        <v>0</v>
      </c>
      <c r="Q140" s="196"/>
      <c r="R140" s="197">
        <f>R141+R159+R175+R203+R226+R249</f>
        <v>1.4898275</v>
      </c>
      <c r="S140" s="196"/>
      <c r="T140" s="198">
        <f>T141+T159+T175+T203+T226+T249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9" t="s">
        <v>81</v>
      </c>
      <c r="AT140" s="200" t="s">
        <v>70</v>
      </c>
      <c r="AU140" s="200" t="s">
        <v>71</v>
      </c>
      <c r="AY140" s="199" t="s">
        <v>123</v>
      </c>
      <c r="BK140" s="201">
        <f>BK141+BK159+BK175+BK203+BK226+BK249</f>
        <v>0</v>
      </c>
    </row>
    <row r="141" spans="1:63" s="12" customFormat="1" ht="22.8" customHeight="1">
      <c r="A141" s="12"/>
      <c r="B141" s="188"/>
      <c r="C141" s="189"/>
      <c r="D141" s="190" t="s">
        <v>70</v>
      </c>
      <c r="E141" s="202" t="s">
        <v>266</v>
      </c>
      <c r="F141" s="202" t="s">
        <v>267</v>
      </c>
      <c r="G141" s="189"/>
      <c r="H141" s="189"/>
      <c r="I141" s="192"/>
      <c r="J141" s="203">
        <f>BK141</f>
        <v>0</v>
      </c>
      <c r="K141" s="189"/>
      <c r="L141" s="194"/>
      <c r="M141" s="195"/>
      <c r="N141" s="196"/>
      <c r="O141" s="196"/>
      <c r="P141" s="197">
        <f>SUM(P142:P158)</f>
        <v>0</v>
      </c>
      <c r="Q141" s="196"/>
      <c r="R141" s="197">
        <f>SUM(R142:R158)</f>
        <v>0.1279</v>
      </c>
      <c r="S141" s="196"/>
      <c r="T141" s="198">
        <f>SUM(T142:T158)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9" t="s">
        <v>81</v>
      </c>
      <c r="AT141" s="200" t="s">
        <v>70</v>
      </c>
      <c r="AU141" s="200" t="s">
        <v>79</v>
      </c>
      <c r="AY141" s="199" t="s">
        <v>123</v>
      </c>
      <c r="BK141" s="201">
        <f>SUM(BK142:BK158)</f>
        <v>0</v>
      </c>
    </row>
    <row r="142" spans="1:65" s="2" customFormat="1" ht="16.5" customHeight="1">
      <c r="A142" s="38"/>
      <c r="B142" s="39"/>
      <c r="C142" s="204" t="s">
        <v>268</v>
      </c>
      <c r="D142" s="204" t="s">
        <v>126</v>
      </c>
      <c r="E142" s="205" t="s">
        <v>269</v>
      </c>
      <c r="F142" s="206" t="s">
        <v>270</v>
      </c>
      <c r="G142" s="207" t="s">
        <v>271</v>
      </c>
      <c r="H142" s="208">
        <v>1</v>
      </c>
      <c r="I142" s="209"/>
      <c r="J142" s="210">
        <f>ROUND(I142*H142,2)</f>
        <v>0</v>
      </c>
      <c r="K142" s="206" t="s">
        <v>19</v>
      </c>
      <c r="L142" s="44"/>
      <c r="M142" s="211" t="s">
        <v>19</v>
      </c>
      <c r="N142" s="212" t="s">
        <v>42</v>
      </c>
      <c r="O142" s="84"/>
      <c r="P142" s="213">
        <f>O142*H142</f>
        <v>0</v>
      </c>
      <c r="Q142" s="213">
        <v>0.00261</v>
      </c>
      <c r="R142" s="213">
        <f>Q142*H142</f>
        <v>0.00261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268</v>
      </c>
      <c r="AT142" s="215" t="s">
        <v>126</v>
      </c>
      <c r="AU142" s="215" t="s">
        <v>81</v>
      </c>
      <c r="AY142" s="17" t="s">
        <v>123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79</v>
      </c>
      <c r="BK142" s="216">
        <f>ROUND(I142*H142,2)</f>
        <v>0</v>
      </c>
      <c r="BL142" s="17" t="s">
        <v>268</v>
      </c>
      <c r="BM142" s="215" t="s">
        <v>272</v>
      </c>
    </row>
    <row r="143" spans="1:65" s="2" customFormat="1" ht="16.5" customHeight="1">
      <c r="A143" s="38"/>
      <c r="B143" s="39"/>
      <c r="C143" s="204" t="s">
        <v>273</v>
      </c>
      <c r="D143" s="204" t="s">
        <v>126</v>
      </c>
      <c r="E143" s="205" t="s">
        <v>274</v>
      </c>
      <c r="F143" s="206" t="s">
        <v>275</v>
      </c>
      <c r="G143" s="207" t="s">
        <v>271</v>
      </c>
      <c r="H143" s="208">
        <v>1</v>
      </c>
      <c r="I143" s="209"/>
      <c r="J143" s="210">
        <f>ROUND(I143*H143,2)</f>
        <v>0</v>
      </c>
      <c r="K143" s="206" t="s">
        <v>19</v>
      </c>
      <c r="L143" s="44"/>
      <c r="M143" s="211" t="s">
        <v>19</v>
      </c>
      <c r="N143" s="212" t="s">
        <v>42</v>
      </c>
      <c r="O143" s="84"/>
      <c r="P143" s="213">
        <f>O143*H143</f>
        <v>0</v>
      </c>
      <c r="Q143" s="213">
        <v>0.00261</v>
      </c>
      <c r="R143" s="213">
        <f>Q143*H143</f>
        <v>0.00261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268</v>
      </c>
      <c r="AT143" s="215" t="s">
        <v>126</v>
      </c>
      <c r="AU143" s="215" t="s">
        <v>81</v>
      </c>
      <c r="AY143" s="17" t="s">
        <v>123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79</v>
      </c>
      <c r="BK143" s="216">
        <f>ROUND(I143*H143,2)</f>
        <v>0</v>
      </c>
      <c r="BL143" s="17" t="s">
        <v>268</v>
      </c>
      <c r="BM143" s="215" t="s">
        <v>276</v>
      </c>
    </row>
    <row r="144" spans="1:65" s="2" customFormat="1" ht="16.5" customHeight="1">
      <c r="A144" s="38"/>
      <c r="B144" s="39"/>
      <c r="C144" s="204" t="s">
        <v>277</v>
      </c>
      <c r="D144" s="204" t="s">
        <v>126</v>
      </c>
      <c r="E144" s="205" t="s">
        <v>278</v>
      </c>
      <c r="F144" s="206" t="s">
        <v>279</v>
      </c>
      <c r="G144" s="207" t="s">
        <v>271</v>
      </c>
      <c r="H144" s="208">
        <v>1</v>
      </c>
      <c r="I144" s="209"/>
      <c r="J144" s="210">
        <f>ROUND(I144*H144,2)</f>
        <v>0</v>
      </c>
      <c r="K144" s="206" t="s">
        <v>19</v>
      </c>
      <c r="L144" s="44"/>
      <c r="M144" s="211" t="s">
        <v>19</v>
      </c>
      <c r="N144" s="212" t="s">
        <v>42</v>
      </c>
      <c r="O144" s="84"/>
      <c r="P144" s="213">
        <f>O144*H144</f>
        <v>0</v>
      </c>
      <c r="Q144" s="213">
        <v>0.00261</v>
      </c>
      <c r="R144" s="213">
        <f>Q144*H144</f>
        <v>0.00261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268</v>
      </c>
      <c r="AT144" s="215" t="s">
        <v>126</v>
      </c>
      <c r="AU144" s="215" t="s">
        <v>81</v>
      </c>
      <c r="AY144" s="17" t="s">
        <v>123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79</v>
      </c>
      <c r="BK144" s="216">
        <f>ROUND(I144*H144,2)</f>
        <v>0</v>
      </c>
      <c r="BL144" s="17" t="s">
        <v>268</v>
      </c>
      <c r="BM144" s="215" t="s">
        <v>280</v>
      </c>
    </row>
    <row r="145" spans="1:65" s="2" customFormat="1" ht="24.15" customHeight="1">
      <c r="A145" s="38"/>
      <c r="B145" s="39"/>
      <c r="C145" s="204" t="s">
        <v>281</v>
      </c>
      <c r="D145" s="204" t="s">
        <v>126</v>
      </c>
      <c r="E145" s="205" t="s">
        <v>282</v>
      </c>
      <c r="F145" s="206" t="s">
        <v>283</v>
      </c>
      <c r="G145" s="207" t="s">
        <v>271</v>
      </c>
      <c r="H145" s="208">
        <v>1</v>
      </c>
      <c r="I145" s="209"/>
      <c r="J145" s="210">
        <f>ROUND(I145*H145,2)</f>
        <v>0</v>
      </c>
      <c r="K145" s="206" t="s">
        <v>19</v>
      </c>
      <c r="L145" s="44"/>
      <c r="M145" s="211" t="s">
        <v>19</v>
      </c>
      <c r="N145" s="212" t="s">
        <v>42</v>
      </c>
      <c r="O145" s="84"/>
      <c r="P145" s="213">
        <f>O145*H145</f>
        <v>0</v>
      </c>
      <c r="Q145" s="213">
        <v>0.00261</v>
      </c>
      <c r="R145" s="213">
        <f>Q145*H145</f>
        <v>0.00261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268</v>
      </c>
      <c r="AT145" s="215" t="s">
        <v>126</v>
      </c>
      <c r="AU145" s="215" t="s">
        <v>81</v>
      </c>
      <c r="AY145" s="17" t="s">
        <v>123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79</v>
      </c>
      <c r="BK145" s="216">
        <f>ROUND(I145*H145,2)</f>
        <v>0</v>
      </c>
      <c r="BL145" s="17" t="s">
        <v>268</v>
      </c>
      <c r="BM145" s="215" t="s">
        <v>284</v>
      </c>
    </row>
    <row r="146" spans="1:65" s="2" customFormat="1" ht="37.8" customHeight="1">
      <c r="A146" s="38"/>
      <c r="B146" s="39"/>
      <c r="C146" s="249" t="s">
        <v>285</v>
      </c>
      <c r="D146" s="249" t="s">
        <v>286</v>
      </c>
      <c r="E146" s="250" t="s">
        <v>287</v>
      </c>
      <c r="F146" s="251" t="s">
        <v>288</v>
      </c>
      <c r="G146" s="252" t="s">
        <v>178</v>
      </c>
      <c r="H146" s="253">
        <v>1</v>
      </c>
      <c r="I146" s="254"/>
      <c r="J146" s="255">
        <f>ROUND(I146*H146,2)</f>
        <v>0</v>
      </c>
      <c r="K146" s="251" t="s">
        <v>19</v>
      </c>
      <c r="L146" s="256"/>
      <c r="M146" s="257" t="s">
        <v>19</v>
      </c>
      <c r="N146" s="258" t="s">
        <v>42</v>
      </c>
      <c r="O146" s="84"/>
      <c r="P146" s="213">
        <f>O146*H146</f>
        <v>0</v>
      </c>
      <c r="Q146" s="213">
        <v>0.062</v>
      </c>
      <c r="R146" s="213">
        <f>Q146*H146</f>
        <v>0.062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289</v>
      </c>
      <c r="AT146" s="215" t="s">
        <v>286</v>
      </c>
      <c r="AU146" s="215" t="s">
        <v>81</v>
      </c>
      <c r="AY146" s="17" t="s">
        <v>123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79</v>
      </c>
      <c r="BK146" s="216">
        <f>ROUND(I146*H146,2)</f>
        <v>0</v>
      </c>
      <c r="BL146" s="17" t="s">
        <v>268</v>
      </c>
      <c r="BM146" s="215" t="s">
        <v>290</v>
      </c>
    </row>
    <row r="147" spans="1:47" s="2" customFormat="1" ht="12">
      <c r="A147" s="38"/>
      <c r="B147" s="39"/>
      <c r="C147" s="40"/>
      <c r="D147" s="228" t="s">
        <v>291</v>
      </c>
      <c r="E147" s="40"/>
      <c r="F147" s="259" t="s">
        <v>292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291</v>
      </c>
      <c r="AU147" s="17" t="s">
        <v>81</v>
      </c>
    </row>
    <row r="148" spans="1:65" s="2" customFormat="1" ht="24.15" customHeight="1">
      <c r="A148" s="38"/>
      <c r="B148" s="39"/>
      <c r="C148" s="249" t="s">
        <v>7</v>
      </c>
      <c r="D148" s="249" t="s">
        <v>286</v>
      </c>
      <c r="E148" s="250" t="s">
        <v>293</v>
      </c>
      <c r="F148" s="251" t="s">
        <v>294</v>
      </c>
      <c r="G148" s="252" t="s">
        <v>295</v>
      </c>
      <c r="H148" s="253">
        <v>1</v>
      </c>
      <c r="I148" s="254"/>
      <c r="J148" s="255">
        <f>ROUND(I148*H148,2)</f>
        <v>0</v>
      </c>
      <c r="K148" s="251" t="s">
        <v>19</v>
      </c>
      <c r="L148" s="256"/>
      <c r="M148" s="257" t="s">
        <v>19</v>
      </c>
      <c r="N148" s="258" t="s">
        <v>42</v>
      </c>
      <c r="O148" s="84"/>
      <c r="P148" s="213">
        <f>O148*H148</f>
        <v>0</v>
      </c>
      <c r="Q148" s="213">
        <v>0.032</v>
      </c>
      <c r="R148" s="213">
        <f>Q148*H148</f>
        <v>0.032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289</v>
      </c>
      <c r="AT148" s="215" t="s">
        <v>286</v>
      </c>
      <c r="AU148" s="215" t="s">
        <v>81</v>
      </c>
      <c r="AY148" s="17" t="s">
        <v>123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79</v>
      </c>
      <c r="BK148" s="216">
        <f>ROUND(I148*H148,2)</f>
        <v>0</v>
      </c>
      <c r="BL148" s="17" t="s">
        <v>268</v>
      </c>
      <c r="BM148" s="215" t="s">
        <v>296</v>
      </c>
    </row>
    <row r="149" spans="1:65" s="2" customFormat="1" ht="16.5" customHeight="1">
      <c r="A149" s="38"/>
      <c r="B149" s="39"/>
      <c r="C149" s="249" t="s">
        <v>297</v>
      </c>
      <c r="D149" s="249" t="s">
        <v>286</v>
      </c>
      <c r="E149" s="250" t="s">
        <v>298</v>
      </c>
      <c r="F149" s="251" t="s">
        <v>299</v>
      </c>
      <c r="G149" s="252" t="s">
        <v>178</v>
      </c>
      <c r="H149" s="253">
        <v>1</v>
      </c>
      <c r="I149" s="254"/>
      <c r="J149" s="255">
        <f>ROUND(I149*H149,2)</f>
        <v>0</v>
      </c>
      <c r="K149" s="251" t="s">
        <v>19</v>
      </c>
      <c r="L149" s="256"/>
      <c r="M149" s="257" t="s">
        <v>19</v>
      </c>
      <c r="N149" s="258" t="s">
        <v>42</v>
      </c>
      <c r="O149" s="84"/>
      <c r="P149" s="213">
        <f>O149*H149</f>
        <v>0</v>
      </c>
      <c r="Q149" s="213">
        <v>0.0062</v>
      </c>
      <c r="R149" s="213">
        <f>Q149*H149</f>
        <v>0.0062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289</v>
      </c>
      <c r="AT149" s="215" t="s">
        <v>286</v>
      </c>
      <c r="AU149" s="215" t="s">
        <v>81</v>
      </c>
      <c r="AY149" s="17" t="s">
        <v>123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79</v>
      </c>
      <c r="BK149" s="216">
        <f>ROUND(I149*H149,2)</f>
        <v>0</v>
      </c>
      <c r="BL149" s="17" t="s">
        <v>268</v>
      </c>
      <c r="BM149" s="215" t="s">
        <v>300</v>
      </c>
    </row>
    <row r="150" spans="1:47" s="2" customFormat="1" ht="12">
      <c r="A150" s="38"/>
      <c r="B150" s="39"/>
      <c r="C150" s="40"/>
      <c r="D150" s="228" t="s">
        <v>291</v>
      </c>
      <c r="E150" s="40"/>
      <c r="F150" s="259" t="s">
        <v>301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291</v>
      </c>
      <c r="AU150" s="17" t="s">
        <v>81</v>
      </c>
    </row>
    <row r="151" spans="1:65" s="2" customFormat="1" ht="16.5" customHeight="1">
      <c r="A151" s="38"/>
      <c r="B151" s="39"/>
      <c r="C151" s="249" t="s">
        <v>302</v>
      </c>
      <c r="D151" s="249" t="s">
        <v>286</v>
      </c>
      <c r="E151" s="250" t="s">
        <v>303</v>
      </c>
      <c r="F151" s="251" t="s">
        <v>304</v>
      </c>
      <c r="G151" s="252" t="s">
        <v>178</v>
      </c>
      <c r="H151" s="253">
        <v>1</v>
      </c>
      <c r="I151" s="254"/>
      <c r="J151" s="255">
        <f>ROUND(I151*H151,2)</f>
        <v>0</v>
      </c>
      <c r="K151" s="251" t="s">
        <v>19</v>
      </c>
      <c r="L151" s="256"/>
      <c r="M151" s="257" t="s">
        <v>19</v>
      </c>
      <c r="N151" s="258" t="s">
        <v>42</v>
      </c>
      <c r="O151" s="84"/>
      <c r="P151" s="213">
        <f>O151*H151</f>
        <v>0</v>
      </c>
      <c r="Q151" s="213">
        <v>0.0162</v>
      </c>
      <c r="R151" s="213">
        <f>Q151*H151</f>
        <v>0.0162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289</v>
      </c>
      <c r="AT151" s="215" t="s">
        <v>286</v>
      </c>
      <c r="AU151" s="215" t="s">
        <v>81</v>
      </c>
      <c r="AY151" s="17" t="s">
        <v>123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79</v>
      </c>
      <c r="BK151" s="216">
        <f>ROUND(I151*H151,2)</f>
        <v>0</v>
      </c>
      <c r="BL151" s="17" t="s">
        <v>268</v>
      </c>
      <c r="BM151" s="215" t="s">
        <v>305</v>
      </c>
    </row>
    <row r="152" spans="1:47" s="2" customFormat="1" ht="12">
      <c r="A152" s="38"/>
      <c r="B152" s="39"/>
      <c r="C152" s="40"/>
      <c r="D152" s="228" t="s">
        <v>291</v>
      </c>
      <c r="E152" s="40"/>
      <c r="F152" s="259" t="s">
        <v>306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291</v>
      </c>
      <c r="AU152" s="17" t="s">
        <v>81</v>
      </c>
    </row>
    <row r="153" spans="1:65" s="2" customFormat="1" ht="16.5" customHeight="1">
      <c r="A153" s="38"/>
      <c r="B153" s="39"/>
      <c r="C153" s="204" t="s">
        <v>307</v>
      </c>
      <c r="D153" s="204" t="s">
        <v>126</v>
      </c>
      <c r="E153" s="205" t="s">
        <v>308</v>
      </c>
      <c r="F153" s="206" t="s">
        <v>309</v>
      </c>
      <c r="G153" s="207" t="s">
        <v>230</v>
      </c>
      <c r="H153" s="208">
        <v>2</v>
      </c>
      <c r="I153" s="209"/>
      <c r="J153" s="210">
        <f>ROUND(I153*H153,2)</f>
        <v>0</v>
      </c>
      <c r="K153" s="206" t="s">
        <v>130</v>
      </c>
      <c r="L153" s="44"/>
      <c r="M153" s="211" t="s">
        <v>19</v>
      </c>
      <c r="N153" s="212" t="s">
        <v>42</v>
      </c>
      <c r="O153" s="84"/>
      <c r="P153" s="213">
        <f>O153*H153</f>
        <v>0</v>
      </c>
      <c r="Q153" s="213">
        <v>0.00053</v>
      </c>
      <c r="R153" s="213">
        <f>Q153*H153</f>
        <v>0.00106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268</v>
      </c>
      <c r="AT153" s="215" t="s">
        <v>126</v>
      </c>
      <c r="AU153" s="215" t="s">
        <v>81</v>
      </c>
      <c r="AY153" s="17" t="s">
        <v>123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79</v>
      </c>
      <c r="BK153" s="216">
        <f>ROUND(I153*H153,2)</f>
        <v>0</v>
      </c>
      <c r="BL153" s="17" t="s">
        <v>268</v>
      </c>
      <c r="BM153" s="215" t="s">
        <v>310</v>
      </c>
    </row>
    <row r="154" spans="1:47" s="2" customFormat="1" ht="12">
      <c r="A154" s="38"/>
      <c r="B154" s="39"/>
      <c r="C154" s="40"/>
      <c r="D154" s="217" t="s">
        <v>133</v>
      </c>
      <c r="E154" s="40"/>
      <c r="F154" s="218" t="s">
        <v>311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133</v>
      </c>
      <c r="AU154" s="17" t="s">
        <v>81</v>
      </c>
    </row>
    <row r="155" spans="1:65" s="2" customFormat="1" ht="24.15" customHeight="1">
      <c r="A155" s="38"/>
      <c r="B155" s="39"/>
      <c r="C155" s="204" t="s">
        <v>312</v>
      </c>
      <c r="D155" s="204" t="s">
        <v>126</v>
      </c>
      <c r="E155" s="205" t="s">
        <v>313</v>
      </c>
      <c r="F155" s="206" t="s">
        <v>314</v>
      </c>
      <c r="G155" s="207" t="s">
        <v>239</v>
      </c>
      <c r="H155" s="208">
        <v>0.128</v>
      </c>
      <c r="I155" s="209"/>
      <c r="J155" s="210">
        <f>ROUND(I155*H155,2)</f>
        <v>0</v>
      </c>
      <c r="K155" s="206" t="s">
        <v>130</v>
      </c>
      <c r="L155" s="44"/>
      <c r="M155" s="211" t="s">
        <v>19</v>
      </c>
      <c r="N155" s="212" t="s">
        <v>42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268</v>
      </c>
      <c r="AT155" s="215" t="s">
        <v>126</v>
      </c>
      <c r="AU155" s="215" t="s">
        <v>81</v>
      </c>
      <c r="AY155" s="17" t="s">
        <v>123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79</v>
      </c>
      <c r="BK155" s="216">
        <f>ROUND(I155*H155,2)</f>
        <v>0</v>
      </c>
      <c r="BL155" s="17" t="s">
        <v>268</v>
      </c>
      <c r="BM155" s="215" t="s">
        <v>315</v>
      </c>
    </row>
    <row r="156" spans="1:47" s="2" customFormat="1" ht="12">
      <c r="A156" s="38"/>
      <c r="B156" s="39"/>
      <c r="C156" s="40"/>
      <c r="D156" s="217" t="s">
        <v>133</v>
      </c>
      <c r="E156" s="40"/>
      <c r="F156" s="218" t="s">
        <v>316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81</v>
      </c>
    </row>
    <row r="157" spans="1:65" s="2" customFormat="1" ht="24.15" customHeight="1">
      <c r="A157" s="38"/>
      <c r="B157" s="39"/>
      <c r="C157" s="204" t="s">
        <v>317</v>
      </c>
      <c r="D157" s="204" t="s">
        <v>126</v>
      </c>
      <c r="E157" s="205" t="s">
        <v>318</v>
      </c>
      <c r="F157" s="206" t="s">
        <v>319</v>
      </c>
      <c r="G157" s="207" t="s">
        <v>239</v>
      </c>
      <c r="H157" s="208">
        <v>0.128</v>
      </c>
      <c r="I157" s="209"/>
      <c r="J157" s="210">
        <f>ROUND(I157*H157,2)</f>
        <v>0</v>
      </c>
      <c r="K157" s="206" t="s">
        <v>130</v>
      </c>
      <c r="L157" s="44"/>
      <c r="M157" s="211" t="s">
        <v>19</v>
      </c>
      <c r="N157" s="212" t="s">
        <v>42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268</v>
      </c>
      <c r="AT157" s="215" t="s">
        <v>126</v>
      </c>
      <c r="AU157" s="215" t="s">
        <v>81</v>
      </c>
      <c r="AY157" s="17" t="s">
        <v>123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79</v>
      </c>
      <c r="BK157" s="216">
        <f>ROUND(I157*H157,2)</f>
        <v>0</v>
      </c>
      <c r="BL157" s="17" t="s">
        <v>268</v>
      </c>
      <c r="BM157" s="215" t="s">
        <v>320</v>
      </c>
    </row>
    <row r="158" spans="1:47" s="2" customFormat="1" ht="12">
      <c r="A158" s="38"/>
      <c r="B158" s="39"/>
      <c r="C158" s="40"/>
      <c r="D158" s="217" t="s">
        <v>133</v>
      </c>
      <c r="E158" s="40"/>
      <c r="F158" s="218" t="s">
        <v>321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133</v>
      </c>
      <c r="AU158" s="17" t="s">
        <v>81</v>
      </c>
    </row>
    <row r="159" spans="1:63" s="12" customFormat="1" ht="22.8" customHeight="1">
      <c r="A159" s="12"/>
      <c r="B159" s="188"/>
      <c r="C159" s="189"/>
      <c r="D159" s="190" t="s">
        <v>70</v>
      </c>
      <c r="E159" s="202" t="s">
        <v>322</v>
      </c>
      <c r="F159" s="202" t="s">
        <v>323</v>
      </c>
      <c r="G159" s="189"/>
      <c r="H159" s="189"/>
      <c r="I159" s="192"/>
      <c r="J159" s="203">
        <f>BK159</f>
        <v>0</v>
      </c>
      <c r="K159" s="189"/>
      <c r="L159" s="194"/>
      <c r="M159" s="195"/>
      <c r="N159" s="196"/>
      <c r="O159" s="196"/>
      <c r="P159" s="197">
        <f>SUM(P160:P174)</f>
        <v>0</v>
      </c>
      <c r="Q159" s="196"/>
      <c r="R159" s="197">
        <f>SUM(R160:R174)</f>
        <v>0.00979</v>
      </c>
      <c r="S159" s="196"/>
      <c r="T159" s="198">
        <f>SUM(T160:T174)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99" t="s">
        <v>81</v>
      </c>
      <c r="AT159" s="200" t="s">
        <v>70</v>
      </c>
      <c r="AU159" s="200" t="s">
        <v>79</v>
      </c>
      <c r="AY159" s="199" t="s">
        <v>123</v>
      </c>
      <c r="BK159" s="201">
        <f>SUM(BK160:BK174)</f>
        <v>0</v>
      </c>
    </row>
    <row r="160" spans="1:65" s="2" customFormat="1" ht="16.5" customHeight="1">
      <c r="A160" s="38"/>
      <c r="B160" s="39"/>
      <c r="C160" s="204" t="s">
        <v>324</v>
      </c>
      <c r="D160" s="204" t="s">
        <v>126</v>
      </c>
      <c r="E160" s="205" t="s">
        <v>325</v>
      </c>
      <c r="F160" s="206" t="s">
        <v>326</v>
      </c>
      <c r="G160" s="207" t="s">
        <v>271</v>
      </c>
      <c r="H160" s="208">
        <v>1</v>
      </c>
      <c r="I160" s="209"/>
      <c r="J160" s="210">
        <f>ROUND(I160*H160,2)</f>
        <v>0</v>
      </c>
      <c r="K160" s="206" t="s">
        <v>130</v>
      </c>
      <c r="L160" s="44"/>
      <c r="M160" s="211" t="s">
        <v>19</v>
      </c>
      <c r="N160" s="212" t="s">
        <v>42</v>
      </c>
      <c r="O160" s="84"/>
      <c r="P160" s="213">
        <f>O160*H160</f>
        <v>0</v>
      </c>
      <c r="Q160" s="213">
        <v>0.00112</v>
      </c>
      <c r="R160" s="213">
        <f>Q160*H160</f>
        <v>0.00112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268</v>
      </c>
      <c r="AT160" s="215" t="s">
        <v>126</v>
      </c>
      <c r="AU160" s="215" t="s">
        <v>81</v>
      </c>
      <c r="AY160" s="17" t="s">
        <v>123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79</v>
      </c>
      <c r="BK160" s="216">
        <f>ROUND(I160*H160,2)</f>
        <v>0</v>
      </c>
      <c r="BL160" s="17" t="s">
        <v>268</v>
      </c>
      <c r="BM160" s="215" t="s">
        <v>327</v>
      </c>
    </row>
    <row r="161" spans="1:47" s="2" customFormat="1" ht="12">
      <c r="A161" s="38"/>
      <c r="B161" s="39"/>
      <c r="C161" s="40"/>
      <c r="D161" s="217" t="s">
        <v>133</v>
      </c>
      <c r="E161" s="40"/>
      <c r="F161" s="218" t="s">
        <v>328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133</v>
      </c>
      <c r="AU161" s="17" t="s">
        <v>81</v>
      </c>
    </row>
    <row r="162" spans="1:65" s="2" customFormat="1" ht="16.5" customHeight="1">
      <c r="A162" s="38"/>
      <c r="B162" s="39"/>
      <c r="C162" s="249" t="s">
        <v>329</v>
      </c>
      <c r="D162" s="249" t="s">
        <v>286</v>
      </c>
      <c r="E162" s="250" t="s">
        <v>330</v>
      </c>
      <c r="F162" s="251" t="s">
        <v>331</v>
      </c>
      <c r="G162" s="252" t="s">
        <v>178</v>
      </c>
      <c r="H162" s="253">
        <v>1</v>
      </c>
      <c r="I162" s="254"/>
      <c r="J162" s="255">
        <f>ROUND(I162*H162,2)</f>
        <v>0</v>
      </c>
      <c r="K162" s="251" t="s">
        <v>19</v>
      </c>
      <c r="L162" s="256"/>
      <c r="M162" s="257" t="s">
        <v>19</v>
      </c>
      <c r="N162" s="258" t="s">
        <v>42</v>
      </c>
      <c r="O162" s="84"/>
      <c r="P162" s="213">
        <f>O162*H162</f>
        <v>0</v>
      </c>
      <c r="Q162" s="213">
        <v>0.00017</v>
      </c>
      <c r="R162" s="213">
        <f>Q162*H162</f>
        <v>0.00017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289</v>
      </c>
      <c r="AT162" s="215" t="s">
        <v>286</v>
      </c>
      <c r="AU162" s="215" t="s">
        <v>81</v>
      </c>
      <c r="AY162" s="17" t="s">
        <v>123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79</v>
      </c>
      <c r="BK162" s="216">
        <f>ROUND(I162*H162,2)</f>
        <v>0</v>
      </c>
      <c r="BL162" s="17" t="s">
        <v>268</v>
      </c>
      <c r="BM162" s="215" t="s">
        <v>332</v>
      </c>
    </row>
    <row r="163" spans="1:65" s="2" customFormat="1" ht="24.15" customHeight="1">
      <c r="A163" s="38"/>
      <c r="B163" s="39"/>
      <c r="C163" s="204" t="s">
        <v>333</v>
      </c>
      <c r="D163" s="204" t="s">
        <v>126</v>
      </c>
      <c r="E163" s="205" t="s">
        <v>334</v>
      </c>
      <c r="F163" s="206" t="s">
        <v>335</v>
      </c>
      <c r="G163" s="207" t="s">
        <v>271</v>
      </c>
      <c r="H163" s="208">
        <v>1</v>
      </c>
      <c r="I163" s="209"/>
      <c r="J163" s="210">
        <f>ROUND(I163*H163,2)</f>
        <v>0</v>
      </c>
      <c r="K163" s="206" t="s">
        <v>130</v>
      </c>
      <c r="L163" s="44"/>
      <c r="M163" s="211" t="s">
        <v>19</v>
      </c>
      <c r="N163" s="212" t="s">
        <v>42</v>
      </c>
      <c r="O163" s="84"/>
      <c r="P163" s="213">
        <f>O163*H163</f>
        <v>0</v>
      </c>
      <c r="Q163" s="213">
        <v>0.00573</v>
      </c>
      <c r="R163" s="213">
        <f>Q163*H163</f>
        <v>0.00573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268</v>
      </c>
      <c r="AT163" s="215" t="s">
        <v>126</v>
      </c>
      <c r="AU163" s="215" t="s">
        <v>81</v>
      </c>
      <c r="AY163" s="17" t="s">
        <v>123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79</v>
      </c>
      <c r="BK163" s="216">
        <f>ROUND(I163*H163,2)</f>
        <v>0</v>
      </c>
      <c r="BL163" s="17" t="s">
        <v>268</v>
      </c>
      <c r="BM163" s="215" t="s">
        <v>336</v>
      </c>
    </row>
    <row r="164" spans="1:47" s="2" customFormat="1" ht="12">
      <c r="A164" s="38"/>
      <c r="B164" s="39"/>
      <c r="C164" s="40"/>
      <c r="D164" s="217" t="s">
        <v>133</v>
      </c>
      <c r="E164" s="40"/>
      <c r="F164" s="218" t="s">
        <v>337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133</v>
      </c>
      <c r="AU164" s="17" t="s">
        <v>81</v>
      </c>
    </row>
    <row r="165" spans="1:65" s="2" customFormat="1" ht="24.15" customHeight="1">
      <c r="A165" s="38"/>
      <c r="B165" s="39"/>
      <c r="C165" s="204" t="s">
        <v>338</v>
      </c>
      <c r="D165" s="204" t="s">
        <v>126</v>
      </c>
      <c r="E165" s="205" t="s">
        <v>339</v>
      </c>
      <c r="F165" s="206" t="s">
        <v>340</v>
      </c>
      <c r="G165" s="207" t="s">
        <v>271</v>
      </c>
      <c r="H165" s="208">
        <v>1</v>
      </c>
      <c r="I165" s="209"/>
      <c r="J165" s="210">
        <f>ROUND(I165*H165,2)</f>
        <v>0</v>
      </c>
      <c r="K165" s="206" t="s">
        <v>130</v>
      </c>
      <c r="L165" s="44"/>
      <c r="M165" s="211" t="s">
        <v>19</v>
      </c>
      <c r="N165" s="212" t="s">
        <v>42</v>
      </c>
      <c r="O165" s="84"/>
      <c r="P165" s="213">
        <f>O165*H165</f>
        <v>0</v>
      </c>
      <c r="Q165" s="213">
        <v>0.00065</v>
      </c>
      <c r="R165" s="213">
        <f>Q165*H165</f>
        <v>0.00065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268</v>
      </c>
      <c r="AT165" s="215" t="s">
        <v>126</v>
      </c>
      <c r="AU165" s="215" t="s">
        <v>81</v>
      </c>
      <c r="AY165" s="17" t="s">
        <v>123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79</v>
      </c>
      <c r="BK165" s="216">
        <f>ROUND(I165*H165,2)</f>
        <v>0</v>
      </c>
      <c r="BL165" s="17" t="s">
        <v>268</v>
      </c>
      <c r="BM165" s="215" t="s">
        <v>341</v>
      </c>
    </row>
    <row r="166" spans="1:47" s="2" customFormat="1" ht="12">
      <c r="A166" s="38"/>
      <c r="B166" s="39"/>
      <c r="C166" s="40"/>
      <c r="D166" s="217" t="s">
        <v>133</v>
      </c>
      <c r="E166" s="40"/>
      <c r="F166" s="218" t="s">
        <v>342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133</v>
      </c>
      <c r="AU166" s="17" t="s">
        <v>81</v>
      </c>
    </row>
    <row r="167" spans="1:65" s="2" customFormat="1" ht="24.15" customHeight="1">
      <c r="A167" s="38"/>
      <c r="B167" s="39"/>
      <c r="C167" s="204" t="s">
        <v>343</v>
      </c>
      <c r="D167" s="204" t="s">
        <v>126</v>
      </c>
      <c r="E167" s="205" t="s">
        <v>344</v>
      </c>
      <c r="F167" s="206" t="s">
        <v>345</v>
      </c>
      <c r="G167" s="207" t="s">
        <v>271</v>
      </c>
      <c r="H167" s="208">
        <v>1</v>
      </c>
      <c r="I167" s="209"/>
      <c r="J167" s="210">
        <f>ROUND(I167*H167,2)</f>
        <v>0</v>
      </c>
      <c r="K167" s="206" t="s">
        <v>130</v>
      </c>
      <c r="L167" s="44"/>
      <c r="M167" s="211" t="s">
        <v>19</v>
      </c>
      <c r="N167" s="212" t="s">
        <v>42</v>
      </c>
      <c r="O167" s="84"/>
      <c r="P167" s="213">
        <f>O167*H167</f>
        <v>0</v>
      </c>
      <c r="Q167" s="213">
        <v>0.00145</v>
      </c>
      <c r="R167" s="213">
        <f>Q167*H167</f>
        <v>0.00145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268</v>
      </c>
      <c r="AT167" s="215" t="s">
        <v>126</v>
      </c>
      <c r="AU167" s="215" t="s">
        <v>81</v>
      </c>
      <c r="AY167" s="17" t="s">
        <v>123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79</v>
      </c>
      <c r="BK167" s="216">
        <f>ROUND(I167*H167,2)</f>
        <v>0</v>
      </c>
      <c r="BL167" s="17" t="s">
        <v>268</v>
      </c>
      <c r="BM167" s="215" t="s">
        <v>346</v>
      </c>
    </row>
    <row r="168" spans="1:47" s="2" customFormat="1" ht="12">
      <c r="A168" s="38"/>
      <c r="B168" s="39"/>
      <c r="C168" s="40"/>
      <c r="D168" s="217" t="s">
        <v>133</v>
      </c>
      <c r="E168" s="40"/>
      <c r="F168" s="218" t="s">
        <v>347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133</v>
      </c>
      <c r="AU168" s="17" t="s">
        <v>81</v>
      </c>
    </row>
    <row r="169" spans="1:65" s="2" customFormat="1" ht="24.15" customHeight="1">
      <c r="A169" s="38"/>
      <c r="B169" s="39"/>
      <c r="C169" s="204" t="s">
        <v>289</v>
      </c>
      <c r="D169" s="204" t="s">
        <v>126</v>
      </c>
      <c r="E169" s="205" t="s">
        <v>348</v>
      </c>
      <c r="F169" s="206" t="s">
        <v>349</v>
      </c>
      <c r="G169" s="207" t="s">
        <v>178</v>
      </c>
      <c r="H169" s="208">
        <v>1</v>
      </c>
      <c r="I169" s="209"/>
      <c r="J169" s="210">
        <f>ROUND(I169*H169,2)</f>
        <v>0</v>
      </c>
      <c r="K169" s="206" t="s">
        <v>130</v>
      </c>
      <c r="L169" s="44"/>
      <c r="M169" s="211" t="s">
        <v>19</v>
      </c>
      <c r="N169" s="212" t="s">
        <v>42</v>
      </c>
      <c r="O169" s="84"/>
      <c r="P169" s="213">
        <f>O169*H169</f>
        <v>0</v>
      </c>
      <c r="Q169" s="213">
        <v>0.00067</v>
      </c>
      <c r="R169" s="213">
        <f>Q169*H169</f>
        <v>0.00067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268</v>
      </c>
      <c r="AT169" s="215" t="s">
        <v>126</v>
      </c>
      <c r="AU169" s="215" t="s">
        <v>81</v>
      </c>
      <c r="AY169" s="17" t="s">
        <v>123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79</v>
      </c>
      <c r="BK169" s="216">
        <f>ROUND(I169*H169,2)</f>
        <v>0</v>
      </c>
      <c r="BL169" s="17" t="s">
        <v>268</v>
      </c>
      <c r="BM169" s="215" t="s">
        <v>350</v>
      </c>
    </row>
    <row r="170" spans="1:47" s="2" customFormat="1" ht="12">
      <c r="A170" s="38"/>
      <c r="B170" s="39"/>
      <c r="C170" s="40"/>
      <c r="D170" s="217" t="s">
        <v>133</v>
      </c>
      <c r="E170" s="40"/>
      <c r="F170" s="218" t="s">
        <v>351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133</v>
      </c>
      <c r="AU170" s="17" t="s">
        <v>81</v>
      </c>
    </row>
    <row r="171" spans="1:65" s="2" customFormat="1" ht="24.15" customHeight="1">
      <c r="A171" s="38"/>
      <c r="B171" s="39"/>
      <c r="C171" s="204" t="s">
        <v>352</v>
      </c>
      <c r="D171" s="204" t="s">
        <v>126</v>
      </c>
      <c r="E171" s="205" t="s">
        <v>353</v>
      </c>
      <c r="F171" s="206" t="s">
        <v>354</v>
      </c>
      <c r="G171" s="207" t="s">
        <v>239</v>
      </c>
      <c r="H171" s="208">
        <v>0.01</v>
      </c>
      <c r="I171" s="209"/>
      <c r="J171" s="210">
        <f>ROUND(I171*H171,2)</f>
        <v>0</v>
      </c>
      <c r="K171" s="206" t="s">
        <v>130</v>
      </c>
      <c r="L171" s="44"/>
      <c r="M171" s="211" t="s">
        <v>19</v>
      </c>
      <c r="N171" s="212" t="s">
        <v>42</v>
      </c>
      <c r="O171" s="8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268</v>
      </c>
      <c r="AT171" s="215" t="s">
        <v>126</v>
      </c>
      <c r="AU171" s="215" t="s">
        <v>81</v>
      </c>
      <c r="AY171" s="17" t="s">
        <v>123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79</v>
      </c>
      <c r="BK171" s="216">
        <f>ROUND(I171*H171,2)</f>
        <v>0</v>
      </c>
      <c r="BL171" s="17" t="s">
        <v>268</v>
      </c>
      <c r="BM171" s="215" t="s">
        <v>355</v>
      </c>
    </row>
    <row r="172" spans="1:47" s="2" customFormat="1" ht="12">
      <c r="A172" s="38"/>
      <c r="B172" s="39"/>
      <c r="C172" s="40"/>
      <c r="D172" s="217" t="s">
        <v>133</v>
      </c>
      <c r="E172" s="40"/>
      <c r="F172" s="218" t="s">
        <v>356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133</v>
      </c>
      <c r="AU172" s="17" t="s">
        <v>81</v>
      </c>
    </row>
    <row r="173" spans="1:65" s="2" customFormat="1" ht="24.15" customHeight="1">
      <c r="A173" s="38"/>
      <c r="B173" s="39"/>
      <c r="C173" s="204" t="s">
        <v>357</v>
      </c>
      <c r="D173" s="204" t="s">
        <v>126</v>
      </c>
      <c r="E173" s="205" t="s">
        <v>358</v>
      </c>
      <c r="F173" s="206" t="s">
        <v>359</v>
      </c>
      <c r="G173" s="207" t="s">
        <v>239</v>
      </c>
      <c r="H173" s="208">
        <v>0.01</v>
      </c>
      <c r="I173" s="209"/>
      <c r="J173" s="210">
        <f>ROUND(I173*H173,2)</f>
        <v>0</v>
      </c>
      <c r="K173" s="206" t="s">
        <v>130</v>
      </c>
      <c r="L173" s="44"/>
      <c r="M173" s="211" t="s">
        <v>19</v>
      </c>
      <c r="N173" s="212" t="s">
        <v>42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268</v>
      </c>
      <c r="AT173" s="215" t="s">
        <v>126</v>
      </c>
      <c r="AU173" s="215" t="s">
        <v>81</v>
      </c>
      <c r="AY173" s="17" t="s">
        <v>123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79</v>
      </c>
      <c r="BK173" s="216">
        <f>ROUND(I173*H173,2)</f>
        <v>0</v>
      </c>
      <c r="BL173" s="17" t="s">
        <v>268</v>
      </c>
      <c r="BM173" s="215" t="s">
        <v>360</v>
      </c>
    </row>
    <row r="174" spans="1:47" s="2" customFormat="1" ht="12">
      <c r="A174" s="38"/>
      <c r="B174" s="39"/>
      <c r="C174" s="40"/>
      <c r="D174" s="217" t="s">
        <v>133</v>
      </c>
      <c r="E174" s="40"/>
      <c r="F174" s="218" t="s">
        <v>361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133</v>
      </c>
      <c r="AU174" s="17" t="s">
        <v>81</v>
      </c>
    </row>
    <row r="175" spans="1:63" s="12" customFormat="1" ht="22.8" customHeight="1">
      <c r="A175" s="12"/>
      <c r="B175" s="188"/>
      <c r="C175" s="189"/>
      <c r="D175" s="190" t="s">
        <v>70</v>
      </c>
      <c r="E175" s="202" t="s">
        <v>362</v>
      </c>
      <c r="F175" s="202" t="s">
        <v>363</v>
      </c>
      <c r="G175" s="189"/>
      <c r="H175" s="189"/>
      <c r="I175" s="192"/>
      <c r="J175" s="203">
        <f>BK175</f>
        <v>0</v>
      </c>
      <c r="K175" s="189"/>
      <c r="L175" s="194"/>
      <c r="M175" s="195"/>
      <c r="N175" s="196"/>
      <c r="O175" s="196"/>
      <c r="P175" s="197">
        <f>SUM(P176:P202)</f>
        <v>0</v>
      </c>
      <c r="Q175" s="196"/>
      <c r="R175" s="197">
        <f>SUM(R176:R202)</f>
        <v>0.26371</v>
      </c>
      <c r="S175" s="196"/>
      <c r="T175" s="198">
        <f>SUM(T176:T202)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9" t="s">
        <v>81</v>
      </c>
      <c r="AT175" s="200" t="s">
        <v>70</v>
      </c>
      <c r="AU175" s="200" t="s">
        <v>79</v>
      </c>
      <c r="AY175" s="199" t="s">
        <v>123</v>
      </c>
      <c r="BK175" s="201">
        <f>SUM(BK176:BK202)</f>
        <v>0</v>
      </c>
    </row>
    <row r="176" spans="1:65" s="2" customFormat="1" ht="16.5" customHeight="1">
      <c r="A176" s="38"/>
      <c r="B176" s="39"/>
      <c r="C176" s="204" t="s">
        <v>364</v>
      </c>
      <c r="D176" s="204" t="s">
        <v>126</v>
      </c>
      <c r="E176" s="205" t="s">
        <v>365</v>
      </c>
      <c r="F176" s="206" t="s">
        <v>366</v>
      </c>
      <c r="G176" s="207" t="s">
        <v>230</v>
      </c>
      <c r="H176" s="208">
        <v>150</v>
      </c>
      <c r="I176" s="209"/>
      <c r="J176" s="210">
        <f>ROUND(I176*H176,2)</f>
        <v>0</v>
      </c>
      <c r="K176" s="206" t="s">
        <v>130</v>
      </c>
      <c r="L176" s="44"/>
      <c r="M176" s="211" t="s">
        <v>19</v>
      </c>
      <c r="N176" s="212" t="s">
        <v>42</v>
      </c>
      <c r="O176" s="84"/>
      <c r="P176" s="213">
        <f>O176*H176</f>
        <v>0</v>
      </c>
      <c r="Q176" s="213">
        <v>0.00047</v>
      </c>
      <c r="R176" s="213">
        <f>Q176*H176</f>
        <v>0.0705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268</v>
      </c>
      <c r="AT176" s="215" t="s">
        <v>126</v>
      </c>
      <c r="AU176" s="215" t="s">
        <v>81</v>
      </c>
      <c r="AY176" s="17" t="s">
        <v>123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79</v>
      </c>
      <c r="BK176" s="216">
        <f>ROUND(I176*H176,2)</f>
        <v>0</v>
      </c>
      <c r="BL176" s="17" t="s">
        <v>268</v>
      </c>
      <c r="BM176" s="215" t="s">
        <v>367</v>
      </c>
    </row>
    <row r="177" spans="1:47" s="2" customFormat="1" ht="12">
      <c r="A177" s="38"/>
      <c r="B177" s="39"/>
      <c r="C177" s="40"/>
      <c r="D177" s="217" t="s">
        <v>133</v>
      </c>
      <c r="E177" s="40"/>
      <c r="F177" s="218" t="s">
        <v>368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133</v>
      </c>
      <c r="AU177" s="17" t="s">
        <v>81</v>
      </c>
    </row>
    <row r="178" spans="1:47" s="2" customFormat="1" ht="12">
      <c r="A178" s="38"/>
      <c r="B178" s="39"/>
      <c r="C178" s="40"/>
      <c r="D178" s="228" t="s">
        <v>291</v>
      </c>
      <c r="E178" s="40"/>
      <c r="F178" s="259" t="s">
        <v>369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291</v>
      </c>
      <c r="AU178" s="17" t="s">
        <v>81</v>
      </c>
    </row>
    <row r="179" spans="1:65" s="2" customFormat="1" ht="16.5" customHeight="1">
      <c r="A179" s="38"/>
      <c r="B179" s="39"/>
      <c r="C179" s="204" t="s">
        <v>370</v>
      </c>
      <c r="D179" s="204" t="s">
        <v>126</v>
      </c>
      <c r="E179" s="205" t="s">
        <v>371</v>
      </c>
      <c r="F179" s="206" t="s">
        <v>372</v>
      </c>
      <c r="G179" s="207" t="s">
        <v>230</v>
      </c>
      <c r="H179" s="208">
        <v>70</v>
      </c>
      <c r="I179" s="209"/>
      <c r="J179" s="210">
        <f>ROUND(I179*H179,2)</f>
        <v>0</v>
      </c>
      <c r="K179" s="206" t="s">
        <v>130</v>
      </c>
      <c r="L179" s="44"/>
      <c r="M179" s="211" t="s">
        <v>19</v>
      </c>
      <c r="N179" s="212" t="s">
        <v>42</v>
      </c>
      <c r="O179" s="84"/>
      <c r="P179" s="213">
        <f>O179*H179</f>
        <v>0</v>
      </c>
      <c r="Q179" s="213">
        <v>0.00058</v>
      </c>
      <c r="R179" s="213">
        <f>Q179*H179</f>
        <v>0.0406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268</v>
      </c>
      <c r="AT179" s="215" t="s">
        <v>126</v>
      </c>
      <c r="AU179" s="215" t="s">
        <v>81</v>
      </c>
      <c r="AY179" s="17" t="s">
        <v>123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79</v>
      </c>
      <c r="BK179" s="216">
        <f>ROUND(I179*H179,2)</f>
        <v>0</v>
      </c>
      <c r="BL179" s="17" t="s">
        <v>268</v>
      </c>
      <c r="BM179" s="215" t="s">
        <v>373</v>
      </c>
    </row>
    <row r="180" spans="1:47" s="2" customFormat="1" ht="12">
      <c r="A180" s="38"/>
      <c r="B180" s="39"/>
      <c r="C180" s="40"/>
      <c r="D180" s="217" t="s">
        <v>133</v>
      </c>
      <c r="E180" s="40"/>
      <c r="F180" s="218" t="s">
        <v>374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81</v>
      </c>
    </row>
    <row r="181" spans="1:47" s="2" customFormat="1" ht="12">
      <c r="A181" s="38"/>
      <c r="B181" s="39"/>
      <c r="C181" s="40"/>
      <c r="D181" s="228" t="s">
        <v>291</v>
      </c>
      <c r="E181" s="40"/>
      <c r="F181" s="259" t="s">
        <v>369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291</v>
      </c>
      <c r="AU181" s="17" t="s">
        <v>81</v>
      </c>
    </row>
    <row r="182" spans="1:65" s="2" customFormat="1" ht="16.5" customHeight="1">
      <c r="A182" s="38"/>
      <c r="B182" s="39"/>
      <c r="C182" s="204" t="s">
        <v>375</v>
      </c>
      <c r="D182" s="204" t="s">
        <v>126</v>
      </c>
      <c r="E182" s="205" t="s">
        <v>376</v>
      </c>
      <c r="F182" s="206" t="s">
        <v>377</v>
      </c>
      <c r="G182" s="207" t="s">
        <v>230</v>
      </c>
      <c r="H182" s="208">
        <v>50</v>
      </c>
      <c r="I182" s="209"/>
      <c r="J182" s="210">
        <f>ROUND(I182*H182,2)</f>
        <v>0</v>
      </c>
      <c r="K182" s="206" t="s">
        <v>130</v>
      </c>
      <c r="L182" s="44"/>
      <c r="M182" s="211" t="s">
        <v>19</v>
      </c>
      <c r="N182" s="212" t="s">
        <v>42</v>
      </c>
      <c r="O182" s="84"/>
      <c r="P182" s="213">
        <f>O182*H182</f>
        <v>0</v>
      </c>
      <c r="Q182" s="213">
        <v>0.00073</v>
      </c>
      <c r="R182" s="213">
        <f>Q182*H182</f>
        <v>0.0365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268</v>
      </c>
      <c r="AT182" s="215" t="s">
        <v>126</v>
      </c>
      <c r="AU182" s="215" t="s">
        <v>81</v>
      </c>
      <c r="AY182" s="17" t="s">
        <v>123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79</v>
      </c>
      <c r="BK182" s="216">
        <f>ROUND(I182*H182,2)</f>
        <v>0</v>
      </c>
      <c r="BL182" s="17" t="s">
        <v>268</v>
      </c>
      <c r="BM182" s="215" t="s">
        <v>378</v>
      </c>
    </row>
    <row r="183" spans="1:47" s="2" customFormat="1" ht="12">
      <c r="A183" s="38"/>
      <c r="B183" s="39"/>
      <c r="C183" s="40"/>
      <c r="D183" s="217" t="s">
        <v>133</v>
      </c>
      <c r="E183" s="40"/>
      <c r="F183" s="218" t="s">
        <v>379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81</v>
      </c>
    </row>
    <row r="184" spans="1:47" s="2" customFormat="1" ht="12">
      <c r="A184" s="38"/>
      <c r="B184" s="39"/>
      <c r="C184" s="40"/>
      <c r="D184" s="228" t="s">
        <v>291</v>
      </c>
      <c r="E184" s="40"/>
      <c r="F184" s="259" t="s">
        <v>369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291</v>
      </c>
      <c r="AU184" s="17" t="s">
        <v>81</v>
      </c>
    </row>
    <row r="185" spans="1:65" s="2" customFormat="1" ht="16.5" customHeight="1">
      <c r="A185" s="38"/>
      <c r="B185" s="39"/>
      <c r="C185" s="204" t="s">
        <v>380</v>
      </c>
      <c r="D185" s="204" t="s">
        <v>126</v>
      </c>
      <c r="E185" s="205" t="s">
        <v>381</v>
      </c>
      <c r="F185" s="206" t="s">
        <v>382</v>
      </c>
      <c r="G185" s="207" t="s">
        <v>230</v>
      </c>
      <c r="H185" s="208">
        <v>25</v>
      </c>
      <c r="I185" s="209"/>
      <c r="J185" s="210">
        <f>ROUND(I185*H185,2)</f>
        <v>0</v>
      </c>
      <c r="K185" s="206" t="s">
        <v>130</v>
      </c>
      <c r="L185" s="44"/>
      <c r="M185" s="211" t="s">
        <v>19</v>
      </c>
      <c r="N185" s="212" t="s">
        <v>42</v>
      </c>
      <c r="O185" s="84"/>
      <c r="P185" s="213">
        <f>O185*H185</f>
        <v>0</v>
      </c>
      <c r="Q185" s="213">
        <v>0.00127</v>
      </c>
      <c r="R185" s="213">
        <f>Q185*H185</f>
        <v>0.03175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268</v>
      </c>
      <c r="AT185" s="215" t="s">
        <v>126</v>
      </c>
      <c r="AU185" s="215" t="s">
        <v>81</v>
      </c>
      <c r="AY185" s="17" t="s">
        <v>123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79</v>
      </c>
      <c r="BK185" s="216">
        <f>ROUND(I185*H185,2)</f>
        <v>0</v>
      </c>
      <c r="BL185" s="17" t="s">
        <v>268</v>
      </c>
      <c r="BM185" s="215" t="s">
        <v>383</v>
      </c>
    </row>
    <row r="186" spans="1:47" s="2" customFormat="1" ht="12">
      <c r="A186" s="38"/>
      <c r="B186" s="39"/>
      <c r="C186" s="40"/>
      <c r="D186" s="217" t="s">
        <v>133</v>
      </c>
      <c r="E186" s="40"/>
      <c r="F186" s="218" t="s">
        <v>384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133</v>
      </c>
      <c r="AU186" s="17" t="s">
        <v>81</v>
      </c>
    </row>
    <row r="187" spans="1:47" s="2" customFormat="1" ht="12">
      <c r="A187" s="38"/>
      <c r="B187" s="39"/>
      <c r="C187" s="40"/>
      <c r="D187" s="228" t="s">
        <v>291</v>
      </c>
      <c r="E187" s="40"/>
      <c r="F187" s="259" t="s">
        <v>369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291</v>
      </c>
      <c r="AU187" s="17" t="s">
        <v>81</v>
      </c>
    </row>
    <row r="188" spans="1:65" s="2" customFormat="1" ht="16.5" customHeight="1">
      <c r="A188" s="38"/>
      <c r="B188" s="39"/>
      <c r="C188" s="204" t="s">
        <v>385</v>
      </c>
      <c r="D188" s="204" t="s">
        <v>126</v>
      </c>
      <c r="E188" s="205" t="s">
        <v>386</v>
      </c>
      <c r="F188" s="206" t="s">
        <v>387</v>
      </c>
      <c r="G188" s="207" t="s">
        <v>230</v>
      </c>
      <c r="H188" s="208">
        <v>50</v>
      </c>
      <c r="I188" s="209"/>
      <c r="J188" s="210">
        <f>ROUND(I188*H188,2)</f>
        <v>0</v>
      </c>
      <c r="K188" s="206" t="s">
        <v>130</v>
      </c>
      <c r="L188" s="44"/>
      <c r="M188" s="211" t="s">
        <v>19</v>
      </c>
      <c r="N188" s="212" t="s">
        <v>42</v>
      </c>
      <c r="O188" s="84"/>
      <c r="P188" s="213">
        <f>O188*H188</f>
        <v>0</v>
      </c>
      <c r="Q188" s="213">
        <v>0.00159</v>
      </c>
      <c r="R188" s="213">
        <f>Q188*H188</f>
        <v>0.0795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268</v>
      </c>
      <c r="AT188" s="215" t="s">
        <v>126</v>
      </c>
      <c r="AU188" s="215" t="s">
        <v>81</v>
      </c>
      <c r="AY188" s="17" t="s">
        <v>123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79</v>
      </c>
      <c r="BK188" s="216">
        <f>ROUND(I188*H188,2)</f>
        <v>0</v>
      </c>
      <c r="BL188" s="17" t="s">
        <v>268</v>
      </c>
      <c r="BM188" s="215" t="s">
        <v>388</v>
      </c>
    </row>
    <row r="189" spans="1:47" s="2" customFormat="1" ht="12">
      <c r="A189" s="38"/>
      <c r="B189" s="39"/>
      <c r="C189" s="40"/>
      <c r="D189" s="217" t="s">
        <v>133</v>
      </c>
      <c r="E189" s="40"/>
      <c r="F189" s="218" t="s">
        <v>389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133</v>
      </c>
      <c r="AU189" s="17" t="s">
        <v>81</v>
      </c>
    </row>
    <row r="190" spans="1:47" s="2" customFormat="1" ht="12">
      <c r="A190" s="38"/>
      <c r="B190" s="39"/>
      <c r="C190" s="40"/>
      <c r="D190" s="228" t="s">
        <v>291</v>
      </c>
      <c r="E190" s="40"/>
      <c r="F190" s="259" t="s">
        <v>369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291</v>
      </c>
      <c r="AU190" s="17" t="s">
        <v>81</v>
      </c>
    </row>
    <row r="191" spans="1:65" s="2" customFormat="1" ht="21.75" customHeight="1">
      <c r="A191" s="38"/>
      <c r="B191" s="39"/>
      <c r="C191" s="204" t="s">
        <v>390</v>
      </c>
      <c r="D191" s="204" t="s">
        <v>126</v>
      </c>
      <c r="E191" s="205" t="s">
        <v>391</v>
      </c>
      <c r="F191" s="206" t="s">
        <v>392</v>
      </c>
      <c r="G191" s="207" t="s">
        <v>230</v>
      </c>
      <c r="H191" s="208">
        <v>20</v>
      </c>
      <c r="I191" s="209"/>
      <c r="J191" s="210">
        <f>ROUND(I191*H191,2)</f>
        <v>0</v>
      </c>
      <c r="K191" s="206" t="s">
        <v>130</v>
      </c>
      <c r="L191" s="44"/>
      <c r="M191" s="211" t="s">
        <v>19</v>
      </c>
      <c r="N191" s="212" t="s">
        <v>42</v>
      </c>
      <c r="O191" s="84"/>
      <c r="P191" s="213">
        <f>O191*H191</f>
        <v>0</v>
      </c>
      <c r="Q191" s="213">
        <v>6E-05</v>
      </c>
      <c r="R191" s="213">
        <f>Q191*H191</f>
        <v>0.0012000000000000001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268</v>
      </c>
      <c r="AT191" s="215" t="s">
        <v>126</v>
      </c>
      <c r="AU191" s="215" t="s">
        <v>81</v>
      </c>
      <c r="AY191" s="17" t="s">
        <v>123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79</v>
      </c>
      <c r="BK191" s="216">
        <f>ROUND(I191*H191,2)</f>
        <v>0</v>
      </c>
      <c r="BL191" s="17" t="s">
        <v>268</v>
      </c>
      <c r="BM191" s="215" t="s">
        <v>393</v>
      </c>
    </row>
    <row r="192" spans="1:47" s="2" customFormat="1" ht="12">
      <c r="A192" s="38"/>
      <c r="B192" s="39"/>
      <c r="C192" s="40"/>
      <c r="D192" s="217" t="s">
        <v>133</v>
      </c>
      <c r="E192" s="40"/>
      <c r="F192" s="218" t="s">
        <v>394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133</v>
      </c>
      <c r="AU192" s="17" t="s">
        <v>81</v>
      </c>
    </row>
    <row r="193" spans="1:65" s="2" customFormat="1" ht="16.5" customHeight="1">
      <c r="A193" s="38"/>
      <c r="B193" s="39"/>
      <c r="C193" s="204" t="s">
        <v>395</v>
      </c>
      <c r="D193" s="204" t="s">
        <v>126</v>
      </c>
      <c r="E193" s="205" t="s">
        <v>396</v>
      </c>
      <c r="F193" s="206" t="s">
        <v>397</v>
      </c>
      <c r="G193" s="207" t="s">
        <v>271</v>
      </c>
      <c r="H193" s="208">
        <v>1</v>
      </c>
      <c r="I193" s="209"/>
      <c r="J193" s="210">
        <f>ROUND(I193*H193,2)</f>
        <v>0</v>
      </c>
      <c r="K193" s="206" t="s">
        <v>19</v>
      </c>
      <c r="L193" s="44"/>
      <c r="M193" s="211" t="s">
        <v>19</v>
      </c>
      <c r="N193" s="212" t="s">
        <v>42</v>
      </c>
      <c r="O193" s="84"/>
      <c r="P193" s="213">
        <f>O193*H193</f>
        <v>0</v>
      </c>
      <c r="Q193" s="213">
        <v>6E-05</v>
      </c>
      <c r="R193" s="213">
        <f>Q193*H193</f>
        <v>6E-05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268</v>
      </c>
      <c r="AT193" s="215" t="s">
        <v>126</v>
      </c>
      <c r="AU193" s="215" t="s">
        <v>81</v>
      </c>
      <c r="AY193" s="17" t="s">
        <v>123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79</v>
      </c>
      <c r="BK193" s="216">
        <f>ROUND(I193*H193,2)</f>
        <v>0</v>
      </c>
      <c r="BL193" s="17" t="s">
        <v>268</v>
      </c>
      <c r="BM193" s="215" t="s">
        <v>398</v>
      </c>
    </row>
    <row r="194" spans="1:65" s="2" customFormat="1" ht="16.5" customHeight="1">
      <c r="A194" s="38"/>
      <c r="B194" s="39"/>
      <c r="C194" s="204" t="s">
        <v>399</v>
      </c>
      <c r="D194" s="204" t="s">
        <v>126</v>
      </c>
      <c r="E194" s="205" t="s">
        <v>400</v>
      </c>
      <c r="F194" s="206" t="s">
        <v>401</v>
      </c>
      <c r="G194" s="207" t="s">
        <v>230</v>
      </c>
      <c r="H194" s="208">
        <v>345</v>
      </c>
      <c r="I194" s="209"/>
      <c r="J194" s="210">
        <f>ROUND(I194*H194,2)</f>
        <v>0</v>
      </c>
      <c r="K194" s="206" t="s">
        <v>130</v>
      </c>
      <c r="L194" s="44"/>
      <c r="M194" s="211" t="s">
        <v>19</v>
      </c>
      <c r="N194" s="212" t="s">
        <v>42</v>
      </c>
      <c r="O194" s="8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268</v>
      </c>
      <c r="AT194" s="215" t="s">
        <v>126</v>
      </c>
      <c r="AU194" s="215" t="s">
        <v>81</v>
      </c>
      <c r="AY194" s="17" t="s">
        <v>123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79</v>
      </c>
      <c r="BK194" s="216">
        <f>ROUND(I194*H194,2)</f>
        <v>0</v>
      </c>
      <c r="BL194" s="17" t="s">
        <v>268</v>
      </c>
      <c r="BM194" s="215" t="s">
        <v>402</v>
      </c>
    </row>
    <row r="195" spans="1:47" s="2" customFormat="1" ht="12">
      <c r="A195" s="38"/>
      <c r="B195" s="39"/>
      <c r="C195" s="40"/>
      <c r="D195" s="217" t="s">
        <v>133</v>
      </c>
      <c r="E195" s="40"/>
      <c r="F195" s="218" t="s">
        <v>403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133</v>
      </c>
      <c r="AU195" s="17" t="s">
        <v>81</v>
      </c>
    </row>
    <row r="196" spans="1:51" s="13" customFormat="1" ht="12">
      <c r="A196" s="13"/>
      <c r="B196" s="226"/>
      <c r="C196" s="227"/>
      <c r="D196" s="228" t="s">
        <v>181</v>
      </c>
      <c r="E196" s="229" t="s">
        <v>19</v>
      </c>
      <c r="F196" s="230" t="s">
        <v>404</v>
      </c>
      <c r="G196" s="227"/>
      <c r="H196" s="231">
        <v>345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181</v>
      </c>
      <c r="AU196" s="237" t="s">
        <v>81</v>
      </c>
      <c r="AV196" s="13" t="s">
        <v>81</v>
      </c>
      <c r="AW196" s="13" t="s">
        <v>33</v>
      </c>
      <c r="AX196" s="13" t="s">
        <v>79</v>
      </c>
      <c r="AY196" s="237" t="s">
        <v>123</v>
      </c>
    </row>
    <row r="197" spans="1:65" s="2" customFormat="1" ht="33" customHeight="1">
      <c r="A197" s="38"/>
      <c r="B197" s="39"/>
      <c r="C197" s="204" t="s">
        <v>405</v>
      </c>
      <c r="D197" s="204" t="s">
        <v>126</v>
      </c>
      <c r="E197" s="205" t="s">
        <v>406</v>
      </c>
      <c r="F197" s="206" t="s">
        <v>407</v>
      </c>
      <c r="G197" s="207" t="s">
        <v>230</v>
      </c>
      <c r="H197" s="208">
        <v>40</v>
      </c>
      <c r="I197" s="209"/>
      <c r="J197" s="210">
        <f>ROUND(I197*H197,2)</f>
        <v>0</v>
      </c>
      <c r="K197" s="206" t="s">
        <v>130</v>
      </c>
      <c r="L197" s="44"/>
      <c r="M197" s="211" t="s">
        <v>19</v>
      </c>
      <c r="N197" s="212" t="s">
        <v>42</v>
      </c>
      <c r="O197" s="84"/>
      <c r="P197" s="213">
        <f>O197*H197</f>
        <v>0</v>
      </c>
      <c r="Q197" s="213">
        <v>9E-05</v>
      </c>
      <c r="R197" s="213">
        <f>Q197*H197</f>
        <v>0.0036000000000000003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268</v>
      </c>
      <c r="AT197" s="215" t="s">
        <v>126</v>
      </c>
      <c r="AU197" s="215" t="s">
        <v>81</v>
      </c>
      <c r="AY197" s="17" t="s">
        <v>123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79</v>
      </c>
      <c r="BK197" s="216">
        <f>ROUND(I197*H197,2)</f>
        <v>0</v>
      </c>
      <c r="BL197" s="17" t="s">
        <v>268</v>
      </c>
      <c r="BM197" s="215" t="s">
        <v>408</v>
      </c>
    </row>
    <row r="198" spans="1:47" s="2" customFormat="1" ht="12">
      <c r="A198" s="38"/>
      <c r="B198" s="39"/>
      <c r="C198" s="40"/>
      <c r="D198" s="217" t="s">
        <v>133</v>
      </c>
      <c r="E198" s="40"/>
      <c r="F198" s="218" t="s">
        <v>409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133</v>
      </c>
      <c r="AU198" s="17" t="s">
        <v>81</v>
      </c>
    </row>
    <row r="199" spans="1:65" s="2" customFormat="1" ht="24.15" customHeight="1">
      <c r="A199" s="38"/>
      <c r="B199" s="39"/>
      <c r="C199" s="204" t="s">
        <v>410</v>
      </c>
      <c r="D199" s="204" t="s">
        <v>126</v>
      </c>
      <c r="E199" s="205" t="s">
        <v>411</v>
      </c>
      <c r="F199" s="206" t="s">
        <v>412</v>
      </c>
      <c r="G199" s="207" t="s">
        <v>239</v>
      </c>
      <c r="H199" s="208">
        <v>0.264</v>
      </c>
      <c r="I199" s="209"/>
      <c r="J199" s="210">
        <f>ROUND(I199*H199,2)</f>
        <v>0</v>
      </c>
      <c r="K199" s="206" t="s">
        <v>130</v>
      </c>
      <c r="L199" s="44"/>
      <c r="M199" s="211" t="s">
        <v>19</v>
      </c>
      <c r="N199" s="212" t="s">
        <v>42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268</v>
      </c>
      <c r="AT199" s="215" t="s">
        <v>126</v>
      </c>
      <c r="AU199" s="215" t="s">
        <v>81</v>
      </c>
      <c r="AY199" s="17" t="s">
        <v>123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79</v>
      </c>
      <c r="BK199" s="216">
        <f>ROUND(I199*H199,2)</f>
        <v>0</v>
      </c>
      <c r="BL199" s="17" t="s">
        <v>268</v>
      </c>
      <c r="BM199" s="215" t="s">
        <v>413</v>
      </c>
    </row>
    <row r="200" spans="1:47" s="2" customFormat="1" ht="12">
      <c r="A200" s="38"/>
      <c r="B200" s="39"/>
      <c r="C200" s="40"/>
      <c r="D200" s="217" t="s">
        <v>133</v>
      </c>
      <c r="E200" s="40"/>
      <c r="F200" s="218" t="s">
        <v>414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133</v>
      </c>
      <c r="AU200" s="17" t="s">
        <v>81</v>
      </c>
    </row>
    <row r="201" spans="1:65" s="2" customFormat="1" ht="24.15" customHeight="1">
      <c r="A201" s="38"/>
      <c r="B201" s="39"/>
      <c r="C201" s="204" t="s">
        <v>415</v>
      </c>
      <c r="D201" s="204" t="s">
        <v>126</v>
      </c>
      <c r="E201" s="205" t="s">
        <v>416</v>
      </c>
      <c r="F201" s="206" t="s">
        <v>417</v>
      </c>
      <c r="G201" s="207" t="s">
        <v>239</v>
      </c>
      <c r="H201" s="208">
        <v>0.264</v>
      </c>
      <c r="I201" s="209"/>
      <c r="J201" s="210">
        <f>ROUND(I201*H201,2)</f>
        <v>0</v>
      </c>
      <c r="K201" s="206" t="s">
        <v>130</v>
      </c>
      <c r="L201" s="44"/>
      <c r="M201" s="211" t="s">
        <v>19</v>
      </c>
      <c r="N201" s="212" t="s">
        <v>42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268</v>
      </c>
      <c r="AT201" s="215" t="s">
        <v>126</v>
      </c>
      <c r="AU201" s="215" t="s">
        <v>81</v>
      </c>
      <c r="AY201" s="17" t="s">
        <v>123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79</v>
      </c>
      <c r="BK201" s="216">
        <f>ROUND(I201*H201,2)</f>
        <v>0</v>
      </c>
      <c r="BL201" s="17" t="s">
        <v>268</v>
      </c>
      <c r="BM201" s="215" t="s">
        <v>418</v>
      </c>
    </row>
    <row r="202" spans="1:47" s="2" customFormat="1" ht="12">
      <c r="A202" s="38"/>
      <c r="B202" s="39"/>
      <c r="C202" s="40"/>
      <c r="D202" s="217" t="s">
        <v>133</v>
      </c>
      <c r="E202" s="40"/>
      <c r="F202" s="218" t="s">
        <v>419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133</v>
      </c>
      <c r="AU202" s="17" t="s">
        <v>81</v>
      </c>
    </row>
    <row r="203" spans="1:63" s="12" customFormat="1" ht="22.8" customHeight="1">
      <c r="A203" s="12"/>
      <c r="B203" s="188"/>
      <c r="C203" s="189"/>
      <c r="D203" s="190" t="s">
        <v>70</v>
      </c>
      <c r="E203" s="202" t="s">
        <v>420</v>
      </c>
      <c r="F203" s="202" t="s">
        <v>421</v>
      </c>
      <c r="G203" s="189"/>
      <c r="H203" s="189"/>
      <c r="I203" s="192"/>
      <c r="J203" s="203">
        <f>BK203</f>
        <v>0</v>
      </c>
      <c r="K203" s="189"/>
      <c r="L203" s="194"/>
      <c r="M203" s="195"/>
      <c r="N203" s="196"/>
      <c r="O203" s="196"/>
      <c r="P203" s="197">
        <f>SUM(P204:P225)</f>
        <v>0</v>
      </c>
      <c r="Q203" s="196"/>
      <c r="R203" s="197">
        <f>SUM(R204:R225)</f>
        <v>0.031049999999999998</v>
      </c>
      <c r="S203" s="196"/>
      <c r="T203" s="198">
        <f>SUM(T204:T225)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9" t="s">
        <v>81</v>
      </c>
      <c r="AT203" s="200" t="s">
        <v>70</v>
      </c>
      <c r="AU203" s="200" t="s">
        <v>79</v>
      </c>
      <c r="AY203" s="199" t="s">
        <v>123</v>
      </c>
      <c r="BK203" s="201">
        <f>SUM(BK204:BK225)</f>
        <v>0</v>
      </c>
    </row>
    <row r="204" spans="1:65" s="2" customFormat="1" ht="16.5" customHeight="1">
      <c r="A204" s="38"/>
      <c r="B204" s="39"/>
      <c r="C204" s="204" t="s">
        <v>422</v>
      </c>
      <c r="D204" s="204" t="s">
        <v>126</v>
      </c>
      <c r="E204" s="205" t="s">
        <v>423</v>
      </c>
      <c r="F204" s="206" t="s">
        <v>424</v>
      </c>
      <c r="G204" s="207" t="s">
        <v>178</v>
      </c>
      <c r="H204" s="208">
        <v>1</v>
      </c>
      <c r="I204" s="209"/>
      <c r="J204" s="210">
        <f>ROUND(I204*H204,2)</f>
        <v>0</v>
      </c>
      <c r="K204" s="206" t="s">
        <v>130</v>
      </c>
      <c r="L204" s="44"/>
      <c r="M204" s="211" t="s">
        <v>19</v>
      </c>
      <c r="N204" s="212" t="s">
        <v>42</v>
      </c>
      <c r="O204" s="84"/>
      <c r="P204" s="213">
        <f>O204*H204</f>
        <v>0</v>
      </c>
      <c r="Q204" s="213">
        <v>0.0001</v>
      </c>
      <c r="R204" s="213">
        <f>Q204*H204</f>
        <v>0.0001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268</v>
      </c>
      <c r="AT204" s="215" t="s">
        <v>126</v>
      </c>
      <c r="AU204" s="215" t="s">
        <v>81</v>
      </c>
      <c r="AY204" s="17" t="s">
        <v>123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79</v>
      </c>
      <c r="BK204" s="216">
        <f>ROUND(I204*H204,2)</f>
        <v>0</v>
      </c>
      <c r="BL204" s="17" t="s">
        <v>268</v>
      </c>
      <c r="BM204" s="215" t="s">
        <v>425</v>
      </c>
    </row>
    <row r="205" spans="1:47" s="2" customFormat="1" ht="12">
      <c r="A205" s="38"/>
      <c r="B205" s="39"/>
      <c r="C205" s="40"/>
      <c r="D205" s="217" t="s">
        <v>133</v>
      </c>
      <c r="E205" s="40"/>
      <c r="F205" s="218" t="s">
        <v>426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133</v>
      </c>
      <c r="AU205" s="17" t="s">
        <v>81</v>
      </c>
    </row>
    <row r="206" spans="1:65" s="2" customFormat="1" ht="24.15" customHeight="1">
      <c r="A206" s="38"/>
      <c r="B206" s="39"/>
      <c r="C206" s="249" t="s">
        <v>427</v>
      </c>
      <c r="D206" s="249" t="s">
        <v>286</v>
      </c>
      <c r="E206" s="250" t="s">
        <v>428</v>
      </c>
      <c r="F206" s="251" t="s">
        <v>429</v>
      </c>
      <c r="G206" s="252" t="s">
        <v>178</v>
      </c>
      <c r="H206" s="253">
        <v>1</v>
      </c>
      <c r="I206" s="254"/>
      <c r="J206" s="255">
        <f>ROUND(I206*H206,2)</f>
        <v>0</v>
      </c>
      <c r="K206" s="251" t="s">
        <v>19</v>
      </c>
      <c r="L206" s="256"/>
      <c r="M206" s="257" t="s">
        <v>19</v>
      </c>
      <c r="N206" s="258" t="s">
        <v>42</v>
      </c>
      <c r="O206" s="84"/>
      <c r="P206" s="213">
        <f>O206*H206</f>
        <v>0</v>
      </c>
      <c r="Q206" s="213">
        <v>4E-05</v>
      </c>
      <c r="R206" s="213">
        <f>Q206*H206</f>
        <v>4E-05</v>
      </c>
      <c r="S206" s="213">
        <v>0</v>
      </c>
      <c r="T206" s="21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5" t="s">
        <v>289</v>
      </c>
      <c r="AT206" s="215" t="s">
        <v>286</v>
      </c>
      <c r="AU206" s="215" t="s">
        <v>81</v>
      </c>
      <c r="AY206" s="17" t="s">
        <v>123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79</v>
      </c>
      <c r="BK206" s="216">
        <f>ROUND(I206*H206,2)</f>
        <v>0</v>
      </c>
      <c r="BL206" s="17" t="s">
        <v>268</v>
      </c>
      <c r="BM206" s="215" t="s">
        <v>430</v>
      </c>
    </row>
    <row r="207" spans="1:65" s="2" customFormat="1" ht="16.5" customHeight="1">
      <c r="A207" s="38"/>
      <c r="B207" s="39"/>
      <c r="C207" s="204" t="s">
        <v>431</v>
      </c>
      <c r="D207" s="204" t="s">
        <v>126</v>
      </c>
      <c r="E207" s="205" t="s">
        <v>432</v>
      </c>
      <c r="F207" s="206" t="s">
        <v>433</v>
      </c>
      <c r="G207" s="207" t="s">
        <v>178</v>
      </c>
      <c r="H207" s="208">
        <v>1</v>
      </c>
      <c r="I207" s="209"/>
      <c r="J207" s="210">
        <f>ROUND(I207*H207,2)</f>
        <v>0</v>
      </c>
      <c r="K207" s="206" t="s">
        <v>130</v>
      </c>
      <c r="L207" s="44"/>
      <c r="M207" s="211" t="s">
        <v>19</v>
      </c>
      <c r="N207" s="212" t="s">
        <v>42</v>
      </c>
      <c r="O207" s="84"/>
      <c r="P207" s="213">
        <f>O207*H207</f>
        <v>0</v>
      </c>
      <c r="Q207" s="213">
        <v>0.00014</v>
      </c>
      <c r="R207" s="213">
        <f>Q207*H207</f>
        <v>0.00014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268</v>
      </c>
      <c r="AT207" s="215" t="s">
        <v>126</v>
      </c>
      <c r="AU207" s="215" t="s">
        <v>81</v>
      </c>
      <c r="AY207" s="17" t="s">
        <v>123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79</v>
      </c>
      <c r="BK207" s="216">
        <f>ROUND(I207*H207,2)</f>
        <v>0</v>
      </c>
      <c r="BL207" s="17" t="s">
        <v>268</v>
      </c>
      <c r="BM207" s="215" t="s">
        <v>434</v>
      </c>
    </row>
    <row r="208" spans="1:47" s="2" customFormat="1" ht="12">
      <c r="A208" s="38"/>
      <c r="B208" s="39"/>
      <c r="C208" s="40"/>
      <c r="D208" s="217" t="s">
        <v>133</v>
      </c>
      <c r="E208" s="40"/>
      <c r="F208" s="218" t="s">
        <v>435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133</v>
      </c>
      <c r="AU208" s="17" t="s">
        <v>81</v>
      </c>
    </row>
    <row r="209" spans="1:65" s="2" customFormat="1" ht="16.5" customHeight="1">
      <c r="A209" s="38"/>
      <c r="B209" s="39"/>
      <c r="C209" s="249" t="s">
        <v>436</v>
      </c>
      <c r="D209" s="249" t="s">
        <v>286</v>
      </c>
      <c r="E209" s="250" t="s">
        <v>437</v>
      </c>
      <c r="F209" s="251" t="s">
        <v>438</v>
      </c>
      <c r="G209" s="252" t="s">
        <v>178</v>
      </c>
      <c r="H209" s="253">
        <v>1</v>
      </c>
      <c r="I209" s="254"/>
      <c r="J209" s="255">
        <f>ROUND(I209*H209,2)</f>
        <v>0</v>
      </c>
      <c r="K209" s="251" t="s">
        <v>19</v>
      </c>
      <c r="L209" s="256"/>
      <c r="M209" s="257" t="s">
        <v>19</v>
      </c>
      <c r="N209" s="258" t="s">
        <v>42</v>
      </c>
      <c r="O209" s="84"/>
      <c r="P209" s="213">
        <f>O209*H209</f>
        <v>0</v>
      </c>
      <c r="Q209" s="213">
        <v>0.0047</v>
      </c>
      <c r="R209" s="213">
        <f>Q209*H209</f>
        <v>0.0047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289</v>
      </c>
      <c r="AT209" s="215" t="s">
        <v>286</v>
      </c>
      <c r="AU209" s="215" t="s">
        <v>81</v>
      </c>
      <c r="AY209" s="17" t="s">
        <v>123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79</v>
      </c>
      <c r="BK209" s="216">
        <f>ROUND(I209*H209,2)</f>
        <v>0</v>
      </c>
      <c r="BL209" s="17" t="s">
        <v>268</v>
      </c>
      <c r="BM209" s="215" t="s">
        <v>439</v>
      </c>
    </row>
    <row r="210" spans="1:65" s="2" customFormat="1" ht="16.5" customHeight="1">
      <c r="A210" s="38"/>
      <c r="B210" s="39"/>
      <c r="C210" s="204" t="s">
        <v>440</v>
      </c>
      <c r="D210" s="204" t="s">
        <v>126</v>
      </c>
      <c r="E210" s="205" t="s">
        <v>441</v>
      </c>
      <c r="F210" s="206" t="s">
        <v>442</v>
      </c>
      <c r="G210" s="207" t="s">
        <v>178</v>
      </c>
      <c r="H210" s="208">
        <v>6</v>
      </c>
      <c r="I210" s="209"/>
      <c r="J210" s="210">
        <f>ROUND(I210*H210,2)</f>
        <v>0</v>
      </c>
      <c r="K210" s="206" t="s">
        <v>130</v>
      </c>
      <c r="L210" s="44"/>
      <c r="M210" s="211" t="s">
        <v>19</v>
      </c>
      <c r="N210" s="212" t="s">
        <v>42</v>
      </c>
      <c r="O210" s="84"/>
      <c r="P210" s="213">
        <f>O210*H210</f>
        <v>0</v>
      </c>
      <c r="Q210" s="213">
        <v>0.00025</v>
      </c>
      <c r="R210" s="213">
        <f>Q210*H210</f>
        <v>0.0015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268</v>
      </c>
      <c r="AT210" s="215" t="s">
        <v>126</v>
      </c>
      <c r="AU210" s="215" t="s">
        <v>81</v>
      </c>
      <c r="AY210" s="17" t="s">
        <v>123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79</v>
      </c>
      <c r="BK210" s="216">
        <f>ROUND(I210*H210,2)</f>
        <v>0</v>
      </c>
      <c r="BL210" s="17" t="s">
        <v>268</v>
      </c>
      <c r="BM210" s="215" t="s">
        <v>443</v>
      </c>
    </row>
    <row r="211" spans="1:47" s="2" customFormat="1" ht="12">
      <c r="A211" s="38"/>
      <c r="B211" s="39"/>
      <c r="C211" s="40"/>
      <c r="D211" s="217" t="s">
        <v>133</v>
      </c>
      <c r="E211" s="40"/>
      <c r="F211" s="218" t="s">
        <v>444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133</v>
      </c>
      <c r="AU211" s="17" t="s">
        <v>81</v>
      </c>
    </row>
    <row r="212" spans="1:65" s="2" customFormat="1" ht="24.15" customHeight="1">
      <c r="A212" s="38"/>
      <c r="B212" s="39"/>
      <c r="C212" s="204" t="s">
        <v>445</v>
      </c>
      <c r="D212" s="204" t="s">
        <v>126</v>
      </c>
      <c r="E212" s="205" t="s">
        <v>446</v>
      </c>
      <c r="F212" s="206" t="s">
        <v>447</v>
      </c>
      <c r="G212" s="207" t="s">
        <v>178</v>
      </c>
      <c r="H212" s="208">
        <v>23</v>
      </c>
      <c r="I212" s="209"/>
      <c r="J212" s="210">
        <f>ROUND(I212*H212,2)</f>
        <v>0</v>
      </c>
      <c r="K212" s="206" t="s">
        <v>130</v>
      </c>
      <c r="L212" s="44"/>
      <c r="M212" s="211" t="s">
        <v>19</v>
      </c>
      <c r="N212" s="212" t="s">
        <v>42</v>
      </c>
      <c r="O212" s="84"/>
      <c r="P212" s="213">
        <f>O212*H212</f>
        <v>0</v>
      </c>
      <c r="Q212" s="213">
        <v>0.00014</v>
      </c>
      <c r="R212" s="213">
        <f>Q212*H212</f>
        <v>0.0032199999999999998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268</v>
      </c>
      <c r="AT212" s="215" t="s">
        <v>126</v>
      </c>
      <c r="AU212" s="215" t="s">
        <v>81</v>
      </c>
      <c r="AY212" s="17" t="s">
        <v>123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79</v>
      </c>
      <c r="BK212" s="216">
        <f>ROUND(I212*H212,2)</f>
        <v>0</v>
      </c>
      <c r="BL212" s="17" t="s">
        <v>268</v>
      </c>
      <c r="BM212" s="215" t="s">
        <v>448</v>
      </c>
    </row>
    <row r="213" spans="1:47" s="2" customFormat="1" ht="12">
      <c r="A213" s="38"/>
      <c r="B213" s="39"/>
      <c r="C213" s="40"/>
      <c r="D213" s="217" t="s">
        <v>133</v>
      </c>
      <c r="E213" s="40"/>
      <c r="F213" s="218" t="s">
        <v>449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133</v>
      </c>
      <c r="AU213" s="17" t="s">
        <v>81</v>
      </c>
    </row>
    <row r="214" spans="1:65" s="2" customFormat="1" ht="16.5" customHeight="1">
      <c r="A214" s="38"/>
      <c r="B214" s="39"/>
      <c r="C214" s="204" t="s">
        <v>450</v>
      </c>
      <c r="D214" s="204" t="s">
        <v>126</v>
      </c>
      <c r="E214" s="205" t="s">
        <v>451</v>
      </c>
      <c r="F214" s="206" t="s">
        <v>452</v>
      </c>
      <c r="G214" s="207" t="s">
        <v>178</v>
      </c>
      <c r="H214" s="208">
        <v>1</v>
      </c>
      <c r="I214" s="209"/>
      <c r="J214" s="210">
        <f>ROUND(I214*H214,2)</f>
        <v>0</v>
      </c>
      <c r="K214" s="206" t="s">
        <v>130</v>
      </c>
      <c r="L214" s="44"/>
      <c r="M214" s="211" t="s">
        <v>19</v>
      </c>
      <c r="N214" s="212" t="s">
        <v>42</v>
      </c>
      <c r="O214" s="84"/>
      <c r="P214" s="213">
        <f>O214*H214</f>
        <v>0</v>
      </c>
      <c r="Q214" s="213">
        <v>0.00053</v>
      </c>
      <c r="R214" s="213">
        <f>Q214*H214</f>
        <v>0.00053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268</v>
      </c>
      <c r="AT214" s="215" t="s">
        <v>126</v>
      </c>
      <c r="AU214" s="215" t="s">
        <v>81</v>
      </c>
      <c r="AY214" s="17" t="s">
        <v>123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79</v>
      </c>
      <c r="BK214" s="216">
        <f>ROUND(I214*H214,2)</f>
        <v>0</v>
      </c>
      <c r="BL214" s="17" t="s">
        <v>268</v>
      </c>
      <c r="BM214" s="215" t="s">
        <v>453</v>
      </c>
    </row>
    <row r="215" spans="1:47" s="2" customFormat="1" ht="12">
      <c r="A215" s="38"/>
      <c r="B215" s="39"/>
      <c r="C215" s="40"/>
      <c r="D215" s="217" t="s">
        <v>133</v>
      </c>
      <c r="E215" s="40"/>
      <c r="F215" s="218" t="s">
        <v>454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133</v>
      </c>
      <c r="AU215" s="17" t="s">
        <v>81</v>
      </c>
    </row>
    <row r="216" spans="1:65" s="2" customFormat="1" ht="21.75" customHeight="1">
      <c r="A216" s="38"/>
      <c r="B216" s="39"/>
      <c r="C216" s="204" t="s">
        <v>455</v>
      </c>
      <c r="D216" s="204" t="s">
        <v>126</v>
      </c>
      <c r="E216" s="205" t="s">
        <v>456</v>
      </c>
      <c r="F216" s="206" t="s">
        <v>457</v>
      </c>
      <c r="G216" s="207" t="s">
        <v>178</v>
      </c>
      <c r="H216" s="208">
        <v>23</v>
      </c>
      <c r="I216" s="209"/>
      <c r="J216" s="210">
        <f>ROUND(I216*H216,2)</f>
        <v>0</v>
      </c>
      <c r="K216" s="206" t="s">
        <v>130</v>
      </c>
      <c r="L216" s="44"/>
      <c r="M216" s="211" t="s">
        <v>19</v>
      </c>
      <c r="N216" s="212" t="s">
        <v>42</v>
      </c>
      <c r="O216" s="84"/>
      <c r="P216" s="213">
        <f>O216*H216</f>
        <v>0</v>
      </c>
      <c r="Q216" s="213">
        <v>0.00086</v>
      </c>
      <c r="R216" s="213">
        <f>Q216*H216</f>
        <v>0.01978</v>
      </c>
      <c r="S216" s="213">
        <v>0</v>
      </c>
      <c r="T216" s="21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5" t="s">
        <v>268</v>
      </c>
      <c r="AT216" s="215" t="s">
        <v>126</v>
      </c>
      <c r="AU216" s="215" t="s">
        <v>81</v>
      </c>
      <c r="AY216" s="17" t="s">
        <v>123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7" t="s">
        <v>79</v>
      </c>
      <c r="BK216" s="216">
        <f>ROUND(I216*H216,2)</f>
        <v>0</v>
      </c>
      <c r="BL216" s="17" t="s">
        <v>268</v>
      </c>
      <c r="BM216" s="215" t="s">
        <v>458</v>
      </c>
    </row>
    <row r="217" spans="1:47" s="2" customFormat="1" ht="12">
      <c r="A217" s="38"/>
      <c r="B217" s="39"/>
      <c r="C217" s="40"/>
      <c r="D217" s="217" t="s">
        <v>133</v>
      </c>
      <c r="E217" s="40"/>
      <c r="F217" s="218" t="s">
        <v>459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133</v>
      </c>
      <c r="AU217" s="17" t="s">
        <v>81</v>
      </c>
    </row>
    <row r="218" spans="1:65" s="2" customFormat="1" ht="16.5" customHeight="1">
      <c r="A218" s="38"/>
      <c r="B218" s="39"/>
      <c r="C218" s="204" t="s">
        <v>460</v>
      </c>
      <c r="D218" s="204" t="s">
        <v>126</v>
      </c>
      <c r="E218" s="205" t="s">
        <v>461</v>
      </c>
      <c r="F218" s="206" t="s">
        <v>462</v>
      </c>
      <c r="G218" s="207" t="s">
        <v>178</v>
      </c>
      <c r="H218" s="208">
        <v>1</v>
      </c>
      <c r="I218" s="209"/>
      <c r="J218" s="210">
        <f>ROUND(I218*H218,2)</f>
        <v>0</v>
      </c>
      <c r="K218" s="206" t="s">
        <v>130</v>
      </c>
      <c r="L218" s="44"/>
      <c r="M218" s="211" t="s">
        <v>19</v>
      </c>
      <c r="N218" s="212" t="s">
        <v>42</v>
      </c>
      <c r="O218" s="84"/>
      <c r="P218" s="213">
        <f>O218*H218</f>
        <v>0</v>
      </c>
      <c r="Q218" s="213">
        <v>0.0004</v>
      </c>
      <c r="R218" s="213">
        <f>Q218*H218</f>
        <v>0.0004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268</v>
      </c>
      <c r="AT218" s="215" t="s">
        <v>126</v>
      </c>
      <c r="AU218" s="215" t="s">
        <v>81</v>
      </c>
      <c r="AY218" s="17" t="s">
        <v>123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79</v>
      </c>
      <c r="BK218" s="216">
        <f>ROUND(I218*H218,2)</f>
        <v>0</v>
      </c>
      <c r="BL218" s="17" t="s">
        <v>268</v>
      </c>
      <c r="BM218" s="215" t="s">
        <v>463</v>
      </c>
    </row>
    <row r="219" spans="1:47" s="2" customFormat="1" ht="12">
      <c r="A219" s="38"/>
      <c r="B219" s="39"/>
      <c r="C219" s="40"/>
      <c r="D219" s="217" t="s">
        <v>133</v>
      </c>
      <c r="E219" s="40"/>
      <c r="F219" s="218" t="s">
        <v>464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133</v>
      </c>
      <c r="AU219" s="17" t="s">
        <v>81</v>
      </c>
    </row>
    <row r="220" spans="1:65" s="2" customFormat="1" ht="16.5" customHeight="1">
      <c r="A220" s="38"/>
      <c r="B220" s="39"/>
      <c r="C220" s="204" t="s">
        <v>465</v>
      </c>
      <c r="D220" s="204" t="s">
        <v>126</v>
      </c>
      <c r="E220" s="205" t="s">
        <v>466</v>
      </c>
      <c r="F220" s="206" t="s">
        <v>467</v>
      </c>
      <c r="G220" s="207" t="s">
        <v>178</v>
      </c>
      <c r="H220" s="208">
        <v>1</v>
      </c>
      <c r="I220" s="209"/>
      <c r="J220" s="210">
        <f>ROUND(I220*H220,2)</f>
        <v>0</v>
      </c>
      <c r="K220" s="206" t="s">
        <v>130</v>
      </c>
      <c r="L220" s="44"/>
      <c r="M220" s="211" t="s">
        <v>19</v>
      </c>
      <c r="N220" s="212" t="s">
        <v>42</v>
      </c>
      <c r="O220" s="84"/>
      <c r="P220" s="213">
        <f>O220*H220</f>
        <v>0</v>
      </c>
      <c r="Q220" s="213">
        <v>0.00064</v>
      </c>
      <c r="R220" s="213">
        <f>Q220*H220</f>
        <v>0.00064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268</v>
      </c>
      <c r="AT220" s="215" t="s">
        <v>126</v>
      </c>
      <c r="AU220" s="215" t="s">
        <v>81</v>
      </c>
      <c r="AY220" s="17" t="s">
        <v>123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79</v>
      </c>
      <c r="BK220" s="216">
        <f>ROUND(I220*H220,2)</f>
        <v>0</v>
      </c>
      <c r="BL220" s="17" t="s">
        <v>268</v>
      </c>
      <c r="BM220" s="215" t="s">
        <v>468</v>
      </c>
    </row>
    <row r="221" spans="1:47" s="2" customFormat="1" ht="12">
      <c r="A221" s="38"/>
      <c r="B221" s="39"/>
      <c r="C221" s="40"/>
      <c r="D221" s="217" t="s">
        <v>133</v>
      </c>
      <c r="E221" s="40"/>
      <c r="F221" s="218" t="s">
        <v>469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133</v>
      </c>
      <c r="AU221" s="17" t="s">
        <v>81</v>
      </c>
    </row>
    <row r="222" spans="1:65" s="2" customFormat="1" ht="24.15" customHeight="1">
      <c r="A222" s="38"/>
      <c r="B222" s="39"/>
      <c r="C222" s="204" t="s">
        <v>470</v>
      </c>
      <c r="D222" s="204" t="s">
        <v>126</v>
      </c>
      <c r="E222" s="205" t="s">
        <v>471</v>
      </c>
      <c r="F222" s="206" t="s">
        <v>472</v>
      </c>
      <c r="G222" s="207" t="s">
        <v>239</v>
      </c>
      <c r="H222" s="208">
        <v>0.031</v>
      </c>
      <c r="I222" s="209"/>
      <c r="J222" s="210">
        <f>ROUND(I222*H222,2)</f>
        <v>0</v>
      </c>
      <c r="K222" s="206" t="s">
        <v>130</v>
      </c>
      <c r="L222" s="44"/>
      <c r="M222" s="211" t="s">
        <v>19</v>
      </c>
      <c r="N222" s="212" t="s">
        <v>42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268</v>
      </c>
      <c r="AT222" s="215" t="s">
        <v>126</v>
      </c>
      <c r="AU222" s="215" t="s">
        <v>81</v>
      </c>
      <c r="AY222" s="17" t="s">
        <v>123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79</v>
      </c>
      <c r="BK222" s="216">
        <f>ROUND(I222*H222,2)</f>
        <v>0</v>
      </c>
      <c r="BL222" s="17" t="s">
        <v>268</v>
      </c>
      <c r="BM222" s="215" t="s">
        <v>473</v>
      </c>
    </row>
    <row r="223" spans="1:47" s="2" customFormat="1" ht="12">
      <c r="A223" s="38"/>
      <c r="B223" s="39"/>
      <c r="C223" s="40"/>
      <c r="D223" s="217" t="s">
        <v>133</v>
      </c>
      <c r="E223" s="40"/>
      <c r="F223" s="218" t="s">
        <v>474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133</v>
      </c>
      <c r="AU223" s="17" t="s">
        <v>81</v>
      </c>
    </row>
    <row r="224" spans="1:65" s="2" customFormat="1" ht="24.15" customHeight="1">
      <c r="A224" s="38"/>
      <c r="B224" s="39"/>
      <c r="C224" s="204" t="s">
        <v>475</v>
      </c>
      <c r="D224" s="204" t="s">
        <v>126</v>
      </c>
      <c r="E224" s="205" t="s">
        <v>476</v>
      </c>
      <c r="F224" s="206" t="s">
        <v>477</v>
      </c>
      <c r="G224" s="207" t="s">
        <v>239</v>
      </c>
      <c r="H224" s="208">
        <v>0.031</v>
      </c>
      <c r="I224" s="209"/>
      <c r="J224" s="210">
        <f>ROUND(I224*H224,2)</f>
        <v>0</v>
      </c>
      <c r="K224" s="206" t="s">
        <v>130</v>
      </c>
      <c r="L224" s="44"/>
      <c r="M224" s="211" t="s">
        <v>19</v>
      </c>
      <c r="N224" s="212" t="s">
        <v>42</v>
      </c>
      <c r="O224" s="84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5" t="s">
        <v>268</v>
      </c>
      <c r="AT224" s="215" t="s">
        <v>126</v>
      </c>
      <c r="AU224" s="215" t="s">
        <v>81</v>
      </c>
      <c r="AY224" s="17" t="s">
        <v>123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79</v>
      </c>
      <c r="BK224" s="216">
        <f>ROUND(I224*H224,2)</f>
        <v>0</v>
      </c>
      <c r="BL224" s="17" t="s">
        <v>268</v>
      </c>
      <c r="BM224" s="215" t="s">
        <v>478</v>
      </c>
    </row>
    <row r="225" spans="1:47" s="2" customFormat="1" ht="12">
      <c r="A225" s="38"/>
      <c r="B225" s="39"/>
      <c r="C225" s="40"/>
      <c r="D225" s="217" t="s">
        <v>133</v>
      </c>
      <c r="E225" s="40"/>
      <c r="F225" s="218" t="s">
        <v>479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133</v>
      </c>
      <c r="AU225" s="17" t="s">
        <v>81</v>
      </c>
    </row>
    <row r="226" spans="1:63" s="12" customFormat="1" ht="22.8" customHeight="1">
      <c r="A226" s="12"/>
      <c r="B226" s="188"/>
      <c r="C226" s="189"/>
      <c r="D226" s="190" t="s">
        <v>70</v>
      </c>
      <c r="E226" s="202" t="s">
        <v>480</v>
      </c>
      <c r="F226" s="202" t="s">
        <v>481</v>
      </c>
      <c r="G226" s="189"/>
      <c r="H226" s="189"/>
      <c r="I226" s="192"/>
      <c r="J226" s="203">
        <f>BK226</f>
        <v>0</v>
      </c>
      <c r="K226" s="189"/>
      <c r="L226" s="194"/>
      <c r="M226" s="195"/>
      <c r="N226" s="196"/>
      <c r="O226" s="196"/>
      <c r="P226" s="197">
        <f>SUM(P227:P248)</f>
        <v>0</v>
      </c>
      <c r="Q226" s="196"/>
      <c r="R226" s="197">
        <f>SUM(R227:R248)</f>
        <v>1.04624</v>
      </c>
      <c r="S226" s="196"/>
      <c r="T226" s="198">
        <f>SUM(T227:T248)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99" t="s">
        <v>81</v>
      </c>
      <c r="AT226" s="200" t="s">
        <v>70</v>
      </c>
      <c r="AU226" s="200" t="s">
        <v>79</v>
      </c>
      <c r="AY226" s="199" t="s">
        <v>123</v>
      </c>
      <c r="BK226" s="201">
        <f>SUM(BK227:BK248)</f>
        <v>0</v>
      </c>
    </row>
    <row r="227" spans="1:65" s="2" customFormat="1" ht="24.15" customHeight="1">
      <c r="A227" s="38"/>
      <c r="B227" s="39"/>
      <c r="C227" s="204" t="s">
        <v>482</v>
      </c>
      <c r="D227" s="204" t="s">
        <v>126</v>
      </c>
      <c r="E227" s="205" t="s">
        <v>483</v>
      </c>
      <c r="F227" s="206" t="s">
        <v>484</v>
      </c>
      <c r="G227" s="207" t="s">
        <v>178</v>
      </c>
      <c r="H227" s="208">
        <v>4</v>
      </c>
      <c r="I227" s="209"/>
      <c r="J227" s="210">
        <f>ROUND(I227*H227,2)</f>
        <v>0</v>
      </c>
      <c r="K227" s="206" t="s">
        <v>130</v>
      </c>
      <c r="L227" s="44"/>
      <c r="M227" s="211" t="s">
        <v>19</v>
      </c>
      <c r="N227" s="212" t="s">
        <v>42</v>
      </c>
      <c r="O227" s="84"/>
      <c r="P227" s="213">
        <f>O227*H227</f>
        <v>0</v>
      </c>
      <c r="Q227" s="213">
        <v>0.0186</v>
      </c>
      <c r="R227" s="213">
        <f>Q227*H227</f>
        <v>0.0744</v>
      </c>
      <c r="S227" s="213">
        <v>0</v>
      </c>
      <c r="T227" s="21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5" t="s">
        <v>268</v>
      </c>
      <c r="AT227" s="215" t="s">
        <v>126</v>
      </c>
      <c r="AU227" s="215" t="s">
        <v>81</v>
      </c>
      <c r="AY227" s="17" t="s">
        <v>123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79</v>
      </c>
      <c r="BK227" s="216">
        <f>ROUND(I227*H227,2)</f>
        <v>0</v>
      </c>
      <c r="BL227" s="17" t="s">
        <v>268</v>
      </c>
      <c r="BM227" s="215" t="s">
        <v>485</v>
      </c>
    </row>
    <row r="228" spans="1:47" s="2" customFormat="1" ht="12">
      <c r="A228" s="38"/>
      <c r="B228" s="39"/>
      <c r="C228" s="40"/>
      <c r="D228" s="217" t="s">
        <v>133</v>
      </c>
      <c r="E228" s="40"/>
      <c r="F228" s="218" t="s">
        <v>486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133</v>
      </c>
      <c r="AU228" s="17" t="s">
        <v>81</v>
      </c>
    </row>
    <row r="229" spans="1:65" s="2" customFormat="1" ht="24.15" customHeight="1">
      <c r="A229" s="38"/>
      <c r="B229" s="39"/>
      <c r="C229" s="204" t="s">
        <v>487</v>
      </c>
      <c r="D229" s="204" t="s">
        <v>126</v>
      </c>
      <c r="E229" s="205" t="s">
        <v>488</v>
      </c>
      <c r="F229" s="206" t="s">
        <v>489</v>
      </c>
      <c r="G229" s="207" t="s">
        <v>178</v>
      </c>
      <c r="H229" s="208">
        <v>2</v>
      </c>
      <c r="I229" s="209"/>
      <c r="J229" s="210">
        <f>ROUND(I229*H229,2)</f>
        <v>0</v>
      </c>
      <c r="K229" s="206" t="s">
        <v>130</v>
      </c>
      <c r="L229" s="44"/>
      <c r="M229" s="211" t="s">
        <v>19</v>
      </c>
      <c r="N229" s="212" t="s">
        <v>42</v>
      </c>
      <c r="O229" s="84"/>
      <c r="P229" s="213">
        <f>O229*H229</f>
        <v>0</v>
      </c>
      <c r="Q229" s="213">
        <v>0.02176</v>
      </c>
      <c r="R229" s="213">
        <f>Q229*H229</f>
        <v>0.04352</v>
      </c>
      <c r="S229" s="213">
        <v>0</v>
      </c>
      <c r="T229" s="21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5" t="s">
        <v>268</v>
      </c>
      <c r="AT229" s="215" t="s">
        <v>126</v>
      </c>
      <c r="AU229" s="215" t="s">
        <v>81</v>
      </c>
      <c r="AY229" s="17" t="s">
        <v>123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7" t="s">
        <v>79</v>
      </c>
      <c r="BK229" s="216">
        <f>ROUND(I229*H229,2)</f>
        <v>0</v>
      </c>
      <c r="BL229" s="17" t="s">
        <v>268</v>
      </c>
      <c r="BM229" s="215" t="s">
        <v>490</v>
      </c>
    </row>
    <row r="230" spans="1:47" s="2" customFormat="1" ht="12">
      <c r="A230" s="38"/>
      <c r="B230" s="39"/>
      <c r="C230" s="40"/>
      <c r="D230" s="217" t="s">
        <v>133</v>
      </c>
      <c r="E230" s="40"/>
      <c r="F230" s="218" t="s">
        <v>491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133</v>
      </c>
      <c r="AU230" s="17" t="s">
        <v>81</v>
      </c>
    </row>
    <row r="231" spans="1:65" s="2" customFormat="1" ht="24.15" customHeight="1">
      <c r="A231" s="38"/>
      <c r="B231" s="39"/>
      <c r="C231" s="204" t="s">
        <v>492</v>
      </c>
      <c r="D231" s="204" t="s">
        <v>126</v>
      </c>
      <c r="E231" s="205" t="s">
        <v>493</v>
      </c>
      <c r="F231" s="206" t="s">
        <v>494</v>
      </c>
      <c r="G231" s="207" t="s">
        <v>178</v>
      </c>
      <c r="H231" s="208">
        <v>3</v>
      </c>
      <c r="I231" s="209"/>
      <c r="J231" s="210">
        <f>ROUND(I231*H231,2)</f>
        <v>0</v>
      </c>
      <c r="K231" s="206" t="s">
        <v>130</v>
      </c>
      <c r="L231" s="44"/>
      <c r="M231" s="211" t="s">
        <v>19</v>
      </c>
      <c r="N231" s="212" t="s">
        <v>42</v>
      </c>
      <c r="O231" s="84"/>
      <c r="P231" s="213">
        <f>O231*H231</f>
        <v>0</v>
      </c>
      <c r="Q231" s="213">
        <v>0.02828</v>
      </c>
      <c r="R231" s="213">
        <f>Q231*H231</f>
        <v>0.08484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268</v>
      </c>
      <c r="AT231" s="215" t="s">
        <v>126</v>
      </c>
      <c r="AU231" s="215" t="s">
        <v>81</v>
      </c>
      <c r="AY231" s="17" t="s">
        <v>123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79</v>
      </c>
      <c r="BK231" s="216">
        <f>ROUND(I231*H231,2)</f>
        <v>0</v>
      </c>
      <c r="BL231" s="17" t="s">
        <v>268</v>
      </c>
      <c r="BM231" s="215" t="s">
        <v>495</v>
      </c>
    </row>
    <row r="232" spans="1:47" s="2" customFormat="1" ht="12">
      <c r="A232" s="38"/>
      <c r="B232" s="39"/>
      <c r="C232" s="40"/>
      <c r="D232" s="217" t="s">
        <v>133</v>
      </c>
      <c r="E232" s="40"/>
      <c r="F232" s="218" t="s">
        <v>496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133</v>
      </c>
      <c r="AU232" s="17" t="s">
        <v>81</v>
      </c>
    </row>
    <row r="233" spans="1:65" s="2" customFormat="1" ht="24.15" customHeight="1">
      <c r="A233" s="38"/>
      <c r="B233" s="39"/>
      <c r="C233" s="204" t="s">
        <v>497</v>
      </c>
      <c r="D233" s="204" t="s">
        <v>126</v>
      </c>
      <c r="E233" s="205" t="s">
        <v>498</v>
      </c>
      <c r="F233" s="206" t="s">
        <v>499</v>
      </c>
      <c r="G233" s="207" t="s">
        <v>178</v>
      </c>
      <c r="H233" s="208">
        <v>1</v>
      </c>
      <c r="I233" s="209"/>
      <c r="J233" s="210">
        <f>ROUND(I233*H233,2)</f>
        <v>0</v>
      </c>
      <c r="K233" s="206" t="s">
        <v>130</v>
      </c>
      <c r="L233" s="44"/>
      <c r="M233" s="211" t="s">
        <v>19</v>
      </c>
      <c r="N233" s="212" t="s">
        <v>42</v>
      </c>
      <c r="O233" s="84"/>
      <c r="P233" s="213">
        <f>O233*H233</f>
        <v>0</v>
      </c>
      <c r="Q233" s="213">
        <v>0.04784</v>
      </c>
      <c r="R233" s="213">
        <f>Q233*H233</f>
        <v>0.04784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268</v>
      </c>
      <c r="AT233" s="215" t="s">
        <v>126</v>
      </c>
      <c r="AU233" s="215" t="s">
        <v>81</v>
      </c>
      <c r="AY233" s="17" t="s">
        <v>123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79</v>
      </c>
      <c r="BK233" s="216">
        <f>ROUND(I233*H233,2)</f>
        <v>0</v>
      </c>
      <c r="BL233" s="17" t="s">
        <v>268</v>
      </c>
      <c r="BM233" s="215" t="s">
        <v>500</v>
      </c>
    </row>
    <row r="234" spans="1:47" s="2" customFormat="1" ht="12">
      <c r="A234" s="38"/>
      <c r="B234" s="39"/>
      <c r="C234" s="40"/>
      <c r="D234" s="217" t="s">
        <v>133</v>
      </c>
      <c r="E234" s="40"/>
      <c r="F234" s="218" t="s">
        <v>501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133</v>
      </c>
      <c r="AU234" s="17" t="s">
        <v>81</v>
      </c>
    </row>
    <row r="235" spans="1:65" s="2" customFormat="1" ht="24.15" customHeight="1">
      <c r="A235" s="38"/>
      <c r="B235" s="39"/>
      <c r="C235" s="204" t="s">
        <v>502</v>
      </c>
      <c r="D235" s="204" t="s">
        <v>126</v>
      </c>
      <c r="E235" s="205" t="s">
        <v>503</v>
      </c>
      <c r="F235" s="206" t="s">
        <v>504</v>
      </c>
      <c r="G235" s="207" t="s">
        <v>178</v>
      </c>
      <c r="H235" s="208">
        <v>6</v>
      </c>
      <c r="I235" s="209"/>
      <c r="J235" s="210">
        <f>ROUND(I235*H235,2)</f>
        <v>0</v>
      </c>
      <c r="K235" s="206" t="s">
        <v>130</v>
      </c>
      <c r="L235" s="44"/>
      <c r="M235" s="211" t="s">
        <v>19</v>
      </c>
      <c r="N235" s="212" t="s">
        <v>42</v>
      </c>
      <c r="O235" s="84"/>
      <c r="P235" s="213">
        <f>O235*H235</f>
        <v>0</v>
      </c>
      <c r="Q235" s="213">
        <v>0.05834</v>
      </c>
      <c r="R235" s="213">
        <f>Q235*H235</f>
        <v>0.35004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268</v>
      </c>
      <c r="AT235" s="215" t="s">
        <v>126</v>
      </c>
      <c r="AU235" s="215" t="s">
        <v>81</v>
      </c>
      <c r="AY235" s="17" t="s">
        <v>123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79</v>
      </c>
      <c r="BK235" s="216">
        <f>ROUND(I235*H235,2)</f>
        <v>0</v>
      </c>
      <c r="BL235" s="17" t="s">
        <v>268</v>
      </c>
      <c r="BM235" s="215" t="s">
        <v>505</v>
      </c>
    </row>
    <row r="236" spans="1:47" s="2" customFormat="1" ht="12">
      <c r="A236" s="38"/>
      <c r="B236" s="39"/>
      <c r="C236" s="40"/>
      <c r="D236" s="217" t="s">
        <v>133</v>
      </c>
      <c r="E236" s="40"/>
      <c r="F236" s="218" t="s">
        <v>506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133</v>
      </c>
      <c r="AU236" s="17" t="s">
        <v>81</v>
      </c>
    </row>
    <row r="237" spans="1:65" s="2" customFormat="1" ht="24.15" customHeight="1">
      <c r="A237" s="38"/>
      <c r="B237" s="39"/>
      <c r="C237" s="204" t="s">
        <v>507</v>
      </c>
      <c r="D237" s="204" t="s">
        <v>126</v>
      </c>
      <c r="E237" s="205" t="s">
        <v>508</v>
      </c>
      <c r="F237" s="206" t="s">
        <v>509</v>
      </c>
      <c r="G237" s="207" t="s">
        <v>178</v>
      </c>
      <c r="H237" s="208">
        <v>1</v>
      </c>
      <c r="I237" s="209"/>
      <c r="J237" s="210">
        <f>ROUND(I237*H237,2)</f>
        <v>0</v>
      </c>
      <c r="K237" s="206" t="s">
        <v>130</v>
      </c>
      <c r="L237" s="44"/>
      <c r="M237" s="211" t="s">
        <v>19</v>
      </c>
      <c r="N237" s="212" t="s">
        <v>42</v>
      </c>
      <c r="O237" s="84"/>
      <c r="P237" s="213">
        <f>O237*H237</f>
        <v>0</v>
      </c>
      <c r="Q237" s="213">
        <v>0.03568</v>
      </c>
      <c r="R237" s="213">
        <f>Q237*H237</f>
        <v>0.03568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268</v>
      </c>
      <c r="AT237" s="215" t="s">
        <v>126</v>
      </c>
      <c r="AU237" s="215" t="s">
        <v>81</v>
      </c>
      <c r="AY237" s="17" t="s">
        <v>123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79</v>
      </c>
      <c r="BK237" s="216">
        <f>ROUND(I237*H237,2)</f>
        <v>0</v>
      </c>
      <c r="BL237" s="17" t="s">
        <v>268</v>
      </c>
      <c r="BM237" s="215" t="s">
        <v>510</v>
      </c>
    </row>
    <row r="238" spans="1:47" s="2" customFormat="1" ht="12">
      <c r="A238" s="38"/>
      <c r="B238" s="39"/>
      <c r="C238" s="40"/>
      <c r="D238" s="217" t="s">
        <v>133</v>
      </c>
      <c r="E238" s="40"/>
      <c r="F238" s="218" t="s">
        <v>511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133</v>
      </c>
      <c r="AU238" s="17" t="s">
        <v>81</v>
      </c>
    </row>
    <row r="239" spans="1:65" s="2" customFormat="1" ht="24.15" customHeight="1">
      <c r="A239" s="38"/>
      <c r="B239" s="39"/>
      <c r="C239" s="204" t="s">
        <v>512</v>
      </c>
      <c r="D239" s="204" t="s">
        <v>126</v>
      </c>
      <c r="E239" s="205" t="s">
        <v>513</v>
      </c>
      <c r="F239" s="206" t="s">
        <v>514</v>
      </c>
      <c r="G239" s="207" t="s">
        <v>178</v>
      </c>
      <c r="H239" s="208">
        <v>2</v>
      </c>
      <c r="I239" s="209"/>
      <c r="J239" s="210">
        <f>ROUND(I239*H239,2)</f>
        <v>0</v>
      </c>
      <c r="K239" s="206" t="s">
        <v>130</v>
      </c>
      <c r="L239" s="44"/>
      <c r="M239" s="211" t="s">
        <v>19</v>
      </c>
      <c r="N239" s="212" t="s">
        <v>42</v>
      </c>
      <c r="O239" s="84"/>
      <c r="P239" s="213">
        <f>O239*H239</f>
        <v>0</v>
      </c>
      <c r="Q239" s="213">
        <v>0.05242</v>
      </c>
      <c r="R239" s="213">
        <f>Q239*H239</f>
        <v>0.10484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268</v>
      </c>
      <c r="AT239" s="215" t="s">
        <v>126</v>
      </c>
      <c r="AU239" s="215" t="s">
        <v>81</v>
      </c>
      <c r="AY239" s="17" t="s">
        <v>123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79</v>
      </c>
      <c r="BK239" s="216">
        <f>ROUND(I239*H239,2)</f>
        <v>0</v>
      </c>
      <c r="BL239" s="17" t="s">
        <v>268</v>
      </c>
      <c r="BM239" s="215" t="s">
        <v>515</v>
      </c>
    </row>
    <row r="240" spans="1:47" s="2" customFormat="1" ht="12">
      <c r="A240" s="38"/>
      <c r="B240" s="39"/>
      <c r="C240" s="40"/>
      <c r="D240" s="217" t="s">
        <v>133</v>
      </c>
      <c r="E240" s="40"/>
      <c r="F240" s="218" t="s">
        <v>516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133</v>
      </c>
      <c r="AU240" s="17" t="s">
        <v>81</v>
      </c>
    </row>
    <row r="241" spans="1:65" s="2" customFormat="1" ht="24.15" customHeight="1">
      <c r="A241" s="38"/>
      <c r="B241" s="39"/>
      <c r="C241" s="204" t="s">
        <v>517</v>
      </c>
      <c r="D241" s="204" t="s">
        <v>126</v>
      </c>
      <c r="E241" s="205" t="s">
        <v>518</v>
      </c>
      <c r="F241" s="206" t="s">
        <v>519</v>
      </c>
      <c r="G241" s="207" t="s">
        <v>178</v>
      </c>
      <c r="H241" s="208">
        <v>3</v>
      </c>
      <c r="I241" s="209"/>
      <c r="J241" s="210">
        <f>ROUND(I241*H241,2)</f>
        <v>0</v>
      </c>
      <c r="K241" s="206" t="s">
        <v>130</v>
      </c>
      <c r="L241" s="44"/>
      <c r="M241" s="211" t="s">
        <v>19</v>
      </c>
      <c r="N241" s="212" t="s">
        <v>42</v>
      </c>
      <c r="O241" s="84"/>
      <c r="P241" s="213">
        <f>O241*H241</f>
        <v>0</v>
      </c>
      <c r="Q241" s="213">
        <v>0.06916</v>
      </c>
      <c r="R241" s="213">
        <f>Q241*H241</f>
        <v>0.20748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268</v>
      </c>
      <c r="AT241" s="215" t="s">
        <v>126</v>
      </c>
      <c r="AU241" s="215" t="s">
        <v>81</v>
      </c>
      <c r="AY241" s="17" t="s">
        <v>123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79</v>
      </c>
      <c r="BK241" s="216">
        <f>ROUND(I241*H241,2)</f>
        <v>0</v>
      </c>
      <c r="BL241" s="17" t="s">
        <v>268</v>
      </c>
      <c r="BM241" s="215" t="s">
        <v>520</v>
      </c>
    </row>
    <row r="242" spans="1:47" s="2" customFormat="1" ht="12">
      <c r="A242" s="38"/>
      <c r="B242" s="39"/>
      <c r="C242" s="40"/>
      <c r="D242" s="217" t="s">
        <v>133</v>
      </c>
      <c r="E242" s="40"/>
      <c r="F242" s="218" t="s">
        <v>521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133</v>
      </c>
      <c r="AU242" s="17" t="s">
        <v>81</v>
      </c>
    </row>
    <row r="243" spans="1:65" s="2" customFormat="1" ht="24.15" customHeight="1">
      <c r="A243" s="38"/>
      <c r="B243" s="39"/>
      <c r="C243" s="204" t="s">
        <v>522</v>
      </c>
      <c r="D243" s="204" t="s">
        <v>126</v>
      </c>
      <c r="E243" s="205" t="s">
        <v>523</v>
      </c>
      <c r="F243" s="206" t="s">
        <v>524</v>
      </c>
      <c r="G243" s="207" t="s">
        <v>178</v>
      </c>
      <c r="H243" s="208">
        <v>1</v>
      </c>
      <c r="I243" s="209"/>
      <c r="J243" s="210">
        <f>ROUND(I243*H243,2)</f>
        <v>0</v>
      </c>
      <c r="K243" s="206" t="s">
        <v>130</v>
      </c>
      <c r="L243" s="44"/>
      <c r="M243" s="211" t="s">
        <v>19</v>
      </c>
      <c r="N243" s="212" t="s">
        <v>42</v>
      </c>
      <c r="O243" s="84"/>
      <c r="P243" s="213">
        <f>O243*H243</f>
        <v>0</v>
      </c>
      <c r="Q243" s="213">
        <v>0.0976</v>
      </c>
      <c r="R243" s="213">
        <f>Q243*H243</f>
        <v>0.0976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268</v>
      </c>
      <c r="AT243" s="215" t="s">
        <v>126</v>
      </c>
      <c r="AU243" s="215" t="s">
        <v>81</v>
      </c>
      <c r="AY243" s="17" t="s">
        <v>123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79</v>
      </c>
      <c r="BK243" s="216">
        <f>ROUND(I243*H243,2)</f>
        <v>0</v>
      </c>
      <c r="BL243" s="17" t="s">
        <v>268</v>
      </c>
      <c r="BM243" s="215" t="s">
        <v>525</v>
      </c>
    </row>
    <row r="244" spans="1:47" s="2" customFormat="1" ht="12">
      <c r="A244" s="38"/>
      <c r="B244" s="39"/>
      <c r="C244" s="40"/>
      <c r="D244" s="217" t="s">
        <v>133</v>
      </c>
      <c r="E244" s="40"/>
      <c r="F244" s="218" t="s">
        <v>526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133</v>
      </c>
      <c r="AU244" s="17" t="s">
        <v>81</v>
      </c>
    </row>
    <row r="245" spans="1:65" s="2" customFormat="1" ht="24.15" customHeight="1">
      <c r="A245" s="38"/>
      <c r="B245" s="39"/>
      <c r="C245" s="204" t="s">
        <v>527</v>
      </c>
      <c r="D245" s="204" t="s">
        <v>126</v>
      </c>
      <c r="E245" s="205" t="s">
        <v>528</v>
      </c>
      <c r="F245" s="206" t="s">
        <v>529</v>
      </c>
      <c r="G245" s="207" t="s">
        <v>239</v>
      </c>
      <c r="H245" s="208">
        <v>1.046</v>
      </c>
      <c r="I245" s="209"/>
      <c r="J245" s="210">
        <f>ROUND(I245*H245,2)</f>
        <v>0</v>
      </c>
      <c r="K245" s="206" t="s">
        <v>130</v>
      </c>
      <c r="L245" s="44"/>
      <c r="M245" s="211" t="s">
        <v>19</v>
      </c>
      <c r="N245" s="212" t="s">
        <v>42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268</v>
      </c>
      <c r="AT245" s="215" t="s">
        <v>126</v>
      </c>
      <c r="AU245" s="215" t="s">
        <v>81</v>
      </c>
      <c r="AY245" s="17" t="s">
        <v>123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79</v>
      </c>
      <c r="BK245" s="216">
        <f>ROUND(I245*H245,2)</f>
        <v>0</v>
      </c>
      <c r="BL245" s="17" t="s">
        <v>268</v>
      </c>
      <c r="BM245" s="215" t="s">
        <v>530</v>
      </c>
    </row>
    <row r="246" spans="1:47" s="2" customFormat="1" ht="12">
      <c r="A246" s="38"/>
      <c r="B246" s="39"/>
      <c r="C246" s="40"/>
      <c r="D246" s="217" t="s">
        <v>133</v>
      </c>
      <c r="E246" s="40"/>
      <c r="F246" s="218" t="s">
        <v>531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133</v>
      </c>
      <c r="AU246" s="17" t="s">
        <v>81</v>
      </c>
    </row>
    <row r="247" spans="1:65" s="2" customFormat="1" ht="24.15" customHeight="1">
      <c r="A247" s="38"/>
      <c r="B247" s="39"/>
      <c r="C247" s="204" t="s">
        <v>532</v>
      </c>
      <c r="D247" s="204" t="s">
        <v>126</v>
      </c>
      <c r="E247" s="205" t="s">
        <v>533</v>
      </c>
      <c r="F247" s="206" t="s">
        <v>534</v>
      </c>
      <c r="G247" s="207" t="s">
        <v>239</v>
      </c>
      <c r="H247" s="208">
        <v>1.046</v>
      </c>
      <c r="I247" s="209"/>
      <c r="J247" s="210">
        <f>ROUND(I247*H247,2)</f>
        <v>0</v>
      </c>
      <c r="K247" s="206" t="s">
        <v>130</v>
      </c>
      <c r="L247" s="44"/>
      <c r="M247" s="211" t="s">
        <v>19</v>
      </c>
      <c r="N247" s="212" t="s">
        <v>42</v>
      </c>
      <c r="O247" s="8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268</v>
      </c>
      <c r="AT247" s="215" t="s">
        <v>126</v>
      </c>
      <c r="AU247" s="215" t="s">
        <v>81</v>
      </c>
      <c r="AY247" s="17" t="s">
        <v>123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79</v>
      </c>
      <c r="BK247" s="216">
        <f>ROUND(I247*H247,2)</f>
        <v>0</v>
      </c>
      <c r="BL247" s="17" t="s">
        <v>268</v>
      </c>
      <c r="BM247" s="215" t="s">
        <v>535</v>
      </c>
    </row>
    <row r="248" spans="1:47" s="2" customFormat="1" ht="12">
      <c r="A248" s="38"/>
      <c r="B248" s="39"/>
      <c r="C248" s="40"/>
      <c r="D248" s="217" t="s">
        <v>133</v>
      </c>
      <c r="E248" s="40"/>
      <c r="F248" s="218" t="s">
        <v>536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133</v>
      </c>
      <c r="AU248" s="17" t="s">
        <v>81</v>
      </c>
    </row>
    <row r="249" spans="1:63" s="12" customFormat="1" ht="22.8" customHeight="1">
      <c r="A249" s="12"/>
      <c r="B249" s="188"/>
      <c r="C249" s="189"/>
      <c r="D249" s="190" t="s">
        <v>70</v>
      </c>
      <c r="E249" s="202" t="s">
        <v>537</v>
      </c>
      <c r="F249" s="202" t="s">
        <v>538</v>
      </c>
      <c r="G249" s="189"/>
      <c r="H249" s="189"/>
      <c r="I249" s="192"/>
      <c r="J249" s="203">
        <f>BK249</f>
        <v>0</v>
      </c>
      <c r="K249" s="189"/>
      <c r="L249" s="194"/>
      <c r="M249" s="195"/>
      <c r="N249" s="196"/>
      <c r="O249" s="196"/>
      <c r="P249" s="197">
        <f>SUM(P250:P260)</f>
        <v>0</v>
      </c>
      <c r="Q249" s="196"/>
      <c r="R249" s="197">
        <f>SUM(R250:R260)</f>
        <v>0.0111375</v>
      </c>
      <c r="S249" s="196"/>
      <c r="T249" s="198">
        <f>SUM(T250:T260)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99" t="s">
        <v>81</v>
      </c>
      <c r="AT249" s="200" t="s">
        <v>70</v>
      </c>
      <c r="AU249" s="200" t="s">
        <v>79</v>
      </c>
      <c r="AY249" s="199" t="s">
        <v>123</v>
      </c>
      <c r="BK249" s="201">
        <f>SUM(BK250:BK260)</f>
        <v>0</v>
      </c>
    </row>
    <row r="250" spans="1:65" s="2" customFormat="1" ht="16.5" customHeight="1">
      <c r="A250" s="38"/>
      <c r="B250" s="39"/>
      <c r="C250" s="204" t="s">
        <v>539</v>
      </c>
      <c r="D250" s="204" t="s">
        <v>126</v>
      </c>
      <c r="E250" s="205" t="s">
        <v>540</v>
      </c>
      <c r="F250" s="206" t="s">
        <v>541</v>
      </c>
      <c r="G250" s="207" t="s">
        <v>185</v>
      </c>
      <c r="H250" s="208">
        <v>20.25</v>
      </c>
      <c r="I250" s="209"/>
      <c r="J250" s="210">
        <f>ROUND(I250*H250,2)</f>
        <v>0</v>
      </c>
      <c r="K250" s="206" t="s">
        <v>130</v>
      </c>
      <c r="L250" s="44"/>
      <c r="M250" s="211" t="s">
        <v>19</v>
      </c>
      <c r="N250" s="212" t="s">
        <v>42</v>
      </c>
      <c r="O250" s="8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268</v>
      </c>
      <c r="AT250" s="215" t="s">
        <v>126</v>
      </c>
      <c r="AU250" s="215" t="s">
        <v>81</v>
      </c>
      <c r="AY250" s="17" t="s">
        <v>123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79</v>
      </c>
      <c r="BK250" s="216">
        <f>ROUND(I250*H250,2)</f>
        <v>0</v>
      </c>
      <c r="BL250" s="17" t="s">
        <v>268</v>
      </c>
      <c r="BM250" s="215" t="s">
        <v>542</v>
      </c>
    </row>
    <row r="251" spans="1:47" s="2" customFormat="1" ht="12">
      <c r="A251" s="38"/>
      <c r="B251" s="39"/>
      <c r="C251" s="40"/>
      <c r="D251" s="217" t="s">
        <v>133</v>
      </c>
      <c r="E251" s="40"/>
      <c r="F251" s="218" t="s">
        <v>543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133</v>
      </c>
      <c r="AU251" s="17" t="s">
        <v>81</v>
      </c>
    </row>
    <row r="252" spans="1:51" s="13" customFormat="1" ht="12">
      <c r="A252" s="13"/>
      <c r="B252" s="226"/>
      <c r="C252" s="227"/>
      <c r="D252" s="228" t="s">
        <v>181</v>
      </c>
      <c r="E252" s="229" t="s">
        <v>19</v>
      </c>
      <c r="F252" s="230" t="s">
        <v>544</v>
      </c>
      <c r="G252" s="227"/>
      <c r="H252" s="231">
        <v>20.25</v>
      </c>
      <c r="I252" s="232"/>
      <c r="J252" s="227"/>
      <c r="K252" s="227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181</v>
      </c>
      <c r="AU252" s="237" t="s">
        <v>81</v>
      </c>
      <c r="AV252" s="13" t="s">
        <v>81</v>
      </c>
      <c r="AW252" s="13" t="s">
        <v>33</v>
      </c>
      <c r="AX252" s="13" t="s">
        <v>79</v>
      </c>
      <c r="AY252" s="237" t="s">
        <v>123</v>
      </c>
    </row>
    <row r="253" spans="1:65" s="2" customFormat="1" ht="16.5" customHeight="1">
      <c r="A253" s="38"/>
      <c r="B253" s="39"/>
      <c r="C253" s="204" t="s">
        <v>545</v>
      </c>
      <c r="D253" s="204" t="s">
        <v>126</v>
      </c>
      <c r="E253" s="205" t="s">
        <v>546</v>
      </c>
      <c r="F253" s="206" t="s">
        <v>547</v>
      </c>
      <c r="G253" s="207" t="s">
        <v>185</v>
      </c>
      <c r="H253" s="208">
        <v>20.25</v>
      </c>
      <c r="I253" s="209"/>
      <c r="J253" s="210">
        <f>ROUND(I253*H253,2)</f>
        <v>0</v>
      </c>
      <c r="K253" s="206" t="s">
        <v>130</v>
      </c>
      <c r="L253" s="44"/>
      <c r="M253" s="211" t="s">
        <v>19</v>
      </c>
      <c r="N253" s="212" t="s">
        <v>42</v>
      </c>
      <c r="O253" s="84"/>
      <c r="P253" s="213">
        <f>O253*H253</f>
        <v>0</v>
      </c>
      <c r="Q253" s="213">
        <v>0.00025</v>
      </c>
      <c r="R253" s="213">
        <f>Q253*H253</f>
        <v>0.0050625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268</v>
      </c>
      <c r="AT253" s="215" t="s">
        <v>126</v>
      </c>
      <c r="AU253" s="215" t="s">
        <v>81</v>
      </c>
      <c r="AY253" s="17" t="s">
        <v>123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79</v>
      </c>
      <c r="BK253" s="216">
        <f>ROUND(I253*H253,2)</f>
        <v>0</v>
      </c>
      <c r="BL253" s="17" t="s">
        <v>268</v>
      </c>
      <c r="BM253" s="215" t="s">
        <v>548</v>
      </c>
    </row>
    <row r="254" spans="1:47" s="2" customFormat="1" ht="12">
      <c r="A254" s="38"/>
      <c r="B254" s="39"/>
      <c r="C254" s="40"/>
      <c r="D254" s="217" t="s">
        <v>133</v>
      </c>
      <c r="E254" s="40"/>
      <c r="F254" s="218" t="s">
        <v>549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133</v>
      </c>
      <c r="AU254" s="17" t="s">
        <v>81</v>
      </c>
    </row>
    <row r="255" spans="1:65" s="2" customFormat="1" ht="24.15" customHeight="1">
      <c r="A255" s="38"/>
      <c r="B255" s="39"/>
      <c r="C255" s="204" t="s">
        <v>550</v>
      </c>
      <c r="D255" s="204" t="s">
        <v>126</v>
      </c>
      <c r="E255" s="205" t="s">
        <v>551</v>
      </c>
      <c r="F255" s="206" t="s">
        <v>552</v>
      </c>
      <c r="G255" s="207" t="s">
        <v>185</v>
      </c>
      <c r="H255" s="208">
        <v>20.25</v>
      </c>
      <c r="I255" s="209"/>
      <c r="J255" s="210">
        <f>ROUND(I255*H255,2)</f>
        <v>0</v>
      </c>
      <c r="K255" s="206" t="s">
        <v>130</v>
      </c>
      <c r="L255" s="44"/>
      <c r="M255" s="211" t="s">
        <v>19</v>
      </c>
      <c r="N255" s="212" t="s">
        <v>42</v>
      </c>
      <c r="O255" s="84"/>
      <c r="P255" s="213">
        <f>O255*H255</f>
        <v>0</v>
      </c>
      <c r="Q255" s="213">
        <v>0.00029</v>
      </c>
      <c r="R255" s="213">
        <f>Q255*H255</f>
        <v>0.0058725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268</v>
      </c>
      <c r="AT255" s="215" t="s">
        <v>126</v>
      </c>
      <c r="AU255" s="215" t="s">
        <v>81</v>
      </c>
      <c r="AY255" s="17" t="s">
        <v>123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79</v>
      </c>
      <c r="BK255" s="216">
        <f>ROUND(I255*H255,2)</f>
        <v>0</v>
      </c>
      <c r="BL255" s="17" t="s">
        <v>268</v>
      </c>
      <c r="BM255" s="215" t="s">
        <v>553</v>
      </c>
    </row>
    <row r="256" spans="1:47" s="2" customFormat="1" ht="12">
      <c r="A256" s="38"/>
      <c r="B256" s="39"/>
      <c r="C256" s="40"/>
      <c r="D256" s="217" t="s">
        <v>133</v>
      </c>
      <c r="E256" s="40"/>
      <c r="F256" s="218" t="s">
        <v>554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133</v>
      </c>
      <c r="AU256" s="17" t="s">
        <v>81</v>
      </c>
    </row>
    <row r="257" spans="1:65" s="2" customFormat="1" ht="24.15" customHeight="1">
      <c r="A257" s="38"/>
      <c r="B257" s="39"/>
      <c r="C257" s="204" t="s">
        <v>555</v>
      </c>
      <c r="D257" s="204" t="s">
        <v>126</v>
      </c>
      <c r="E257" s="205" t="s">
        <v>556</v>
      </c>
      <c r="F257" s="206" t="s">
        <v>557</v>
      </c>
      <c r="G257" s="207" t="s">
        <v>185</v>
      </c>
      <c r="H257" s="208">
        <v>20.25</v>
      </c>
      <c r="I257" s="209"/>
      <c r="J257" s="210">
        <f>ROUND(I257*H257,2)</f>
        <v>0</v>
      </c>
      <c r="K257" s="206" t="s">
        <v>130</v>
      </c>
      <c r="L257" s="44"/>
      <c r="M257" s="211" t="s">
        <v>19</v>
      </c>
      <c r="N257" s="212" t="s">
        <v>42</v>
      </c>
      <c r="O257" s="84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268</v>
      </c>
      <c r="AT257" s="215" t="s">
        <v>126</v>
      </c>
      <c r="AU257" s="215" t="s">
        <v>81</v>
      </c>
      <c r="AY257" s="17" t="s">
        <v>123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79</v>
      </c>
      <c r="BK257" s="216">
        <f>ROUND(I257*H257,2)</f>
        <v>0</v>
      </c>
      <c r="BL257" s="17" t="s">
        <v>268</v>
      </c>
      <c r="BM257" s="215" t="s">
        <v>558</v>
      </c>
    </row>
    <row r="258" spans="1:47" s="2" customFormat="1" ht="12">
      <c r="A258" s="38"/>
      <c r="B258" s="39"/>
      <c r="C258" s="40"/>
      <c r="D258" s="217" t="s">
        <v>133</v>
      </c>
      <c r="E258" s="40"/>
      <c r="F258" s="218" t="s">
        <v>559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133</v>
      </c>
      <c r="AU258" s="17" t="s">
        <v>81</v>
      </c>
    </row>
    <row r="259" spans="1:65" s="2" customFormat="1" ht="24.15" customHeight="1">
      <c r="A259" s="38"/>
      <c r="B259" s="39"/>
      <c r="C259" s="204" t="s">
        <v>560</v>
      </c>
      <c r="D259" s="204" t="s">
        <v>126</v>
      </c>
      <c r="E259" s="205" t="s">
        <v>561</v>
      </c>
      <c r="F259" s="206" t="s">
        <v>562</v>
      </c>
      <c r="G259" s="207" t="s">
        <v>185</v>
      </c>
      <c r="H259" s="208">
        <v>20.25</v>
      </c>
      <c r="I259" s="209"/>
      <c r="J259" s="210">
        <f>ROUND(I259*H259,2)</f>
        <v>0</v>
      </c>
      <c r="K259" s="206" t="s">
        <v>130</v>
      </c>
      <c r="L259" s="44"/>
      <c r="M259" s="211" t="s">
        <v>19</v>
      </c>
      <c r="N259" s="212" t="s">
        <v>42</v>
      </c>
      <c r="O259" s="84"/>
      <c r="P259" s="213">
        <f>O259*H259</f>
        <v>0</v>
      </c>
      <c r="Q259" s="213">
        <v>1E-05</v>
      </c>
      <c r="R259" s="213">
        <f>Q259*H259</f>
        <v>0.00020250000000000002</v>
      </c>
      <c r="S259" s="213">
        <v>0</v>
      </c>
      <c r="T259" s="21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268</v>
      </c>
      <c r="AT259" s="215" t="s">
        <v>126</v>
      </c>
      <c r="AU259" s="215" t="s">
        <v>81</v>
      </c>
      <c r="AY259" s="17" t="s">
        <v>123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79</v>
      </c>
      <c r="BK259" s="216">
        <f>ROUND(I259*H259,2)</f>
        <v>0</v>
      </c>
      <c r="BL259" s="17" t="s">
        <v>268</v>
      </c>
      <c r="BM259" s="215" t="s">
        <v>563</v>
      </c>
    </row>
    <row r="260" spans="1:47" s="2" customFormat="1" ht="12">
      <c r="A260" s="38"/>
      <c r="B260" s="39"/>
      <c r="C260" s="40"/>
      <c r="D260" s="217" t="s">
        <v>133</v>
      </c>
      <c r="E260" s="40"/>
      <c r="F260" s="218" t="s">
        <v>564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133</v>
      </c>
      <c r="AU260" s="17" t="s">
        <v>81</v>
      </c>
    </row>
    <row r="261" spans="1:63" s="12" customFormat="1" ht="25.9" customHeight="1">
      <c r="A261" s="12"/>
      <c r="B261" s="188"/>
      <c r="C261" s="189"/>
      <c r="D261" s="190" t="s">
        <v>70</v>
      </c>
      <c r="E261" s="191" t="s">
        <v>565</v>
      </c>
      <c r="F261" s="191" t="s">
        <v>566</v>
      </c>
      <c r="G261" s="189"/>
      <c r="H261" s="189"/>
      <c r="I261" s="192"/>
      <c r="J261" s="193">
        <f>BK261</f>
        <v>0</v>
      </c>
      <c r="K261" s="189"/>
      <c r="L261" s="194"/>
      <c r="M261" s="195"/>
      <c r="N261" s="196"/>
      <c r="O261" s="196"/>
      <c r="P261" s="197">
        <f>SUM(P262:P264)</f>
        <v>0</v>
      </c>
      <c r="Q261" s="196"/>
      <c r="R261" s="197">
        <f>SUM(R262:R264)</f>
        <v>0.0104</v>
      </c>
      <c r="S261" s="196"/>
      <c r="T261" s="198">
        <f>SUM(T262:T264)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99" t="s">
        <v>148</v>
      </c>
      <c r="AT261" s="200" t="s">
        <v>70</v>
      </c>
      <c r="AU261" s="200" t="s">
        <v>71</v>
      </c>
      <c r="AY261" s="199" t="s">
        <v>123</v>
      </c>
      <c r="BK261" s="201">
        <f>SUM(BK262:BK264)</f>
        <v>0</v>
      </c>
    </row>
    <row r="262" spans="1:65" s="2" customFormat="1" ht="21.75" customHeight="1">
      <c r="A262" s="38"/>
      <c r="B262" s="39"/>
      <c r="C262" s="204" t="s">
        <v>567</v>
      </c>
      <c r="D262" s="204" t="s">
        <v>126</v>
      </c>
      <c r="E262" s="205" t="s">
        <v>568</v>
      </c>
      <c r="F262" s="206" t="s">
        <v>569</v>
      </c>
      <c r="G262" s="207" t="s">
        <v>570</v>
      </c>
      <c r="H262" s="208">
        <v>5</v>
      </c>
      <c r="I262" s="209"/>
      <c r="J262" s="210">
        <f>ROUND(I262*H262,2)</f>
        <v>0</v>
      </c>
      <c r="K262" s="206" t="s">
        <v>130</v>
      </c>
      <c r="L262" s="44"/>
      <c r="M262" s="211" t="s">
        <v>19</v>
      </c>
      <c r="N262" s="212" t="s">
        <v>42</v>
      </c>
      <c r="O262" s="84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5" t="s">
        <v>571</v>
      </c>
      <c r="AT262" s="215" t="s">
        <v>126</v>
      </c>
      <c r="AU262" s="215" t="s">
        <v>79</v>
      </c>
      <c r="AY262" s="17" t="s">
        <v>123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79</v>
      </c>
      <c r="BK262" s="216">
        <f>ROUND(I262*H262,2)</f>
        <v>0</v>
      </c>
      <c r="BL262" s="17" t="s">
        <v>571</v>
      </c>
      <c r="BM262" s="215" t="s">
        <v>572</v>
      </c>
    </row>
    <row r="263" spans="1:47" s="2" customFormat="1" ht="12">
      <c r="A263" s="38"/>
      <c r="B263" s="39"/>
      <c r="C263" s="40"/>
      <c r="D263" s="217" t="s">
        <v>133</v>
      </c>
      <c r="E263" s="40"/>
      <c r="F263" s="218" t="s">
        <v>573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133</v>
      </c>
      <c r="AU263" s="17" t="s">
        <v>79</v>
      </c>
    </row>
    <row r="264" spans="1:65" s="2" customFormat="1" ht="16.5" customHeight="1">
      <c r="A264" s="38"/>
      <c r="B264" s="39"/>
      <c r="C264" s="249" t="s">
        <v>574</v>
      </c>
      <c r="D264" s="249" t="s">
        <v>286</v>
      </c>
      <c r="E264" s="250" t="s">
        <v>575</v>
      </c>
      <c r="F264" s="251" t="s">
        <v>576</v>
      </c>
      <c r="G264" s="252" t="s">
        <v>295</v>
      </c>
      <c r="H264" s="253">
        <v>1</v>
      </c>
      <c r="I264" s="254"/>
      <c r="J264" s="255">
        <f>ROUND(I264*H264,2)</f>
        <v>0</v>
      </c>
      <c r="K264" s="251" t="s">
        <v>19</v>
      </c>
      <c r="L264" s="256"/>
      <c r="M264" s="260" t="s">
        <v>19</v>
      </c>
      <c r="N264" s="261" t="s">
        <v>42</v>
      </c>
      <c r="O264" s="224"/>
      <c r="P264" s="262">
        <f>O264*H264</f>
        <v>0</v>
      </c>
      <c r="Q264" s="262">
        <v>0.0104</v>
      </c>
      <c r="R264" s="262">
        <f>Q264*H264</f>
        <v>0.0104</v>
      </c>
      <c r="S264" s="262">
        <v>0</v>
      </c>
      <c r="T264" s="26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571</v>
      </c>
      <c r="AT264" s="215" t="s">
        <v>286</v>
      </c>
      <c r="AU264" s="215" t="s">
        <v>79</v>
      </c>
      <c r="AY264" s="17" t="s">
        <v>123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79</v>
      </c>
      <c r="BK264" s="216">
        <f>ROUND(I264*H264,2)</f>
        <v>0</v>
      </c>
      <c r="BL264" s="17" t="s">
        <v>571</v>
      </c>
      <c r="BM264" s="215" t="s">
        <v>577</v>
      </c>
    </row>
    <row r="265" spans="1:31" s="2" customFormat="1" ht="6.95" customHeight="1">
      <c r="A265" s="38"/>
      <c r="B265" s="59"/>
      <c r="C265" s="60"/>
      <c r="D265" s="60"/>
      <c r="E265" s="60"/>
      <c r="F265" s="60"/>
      <c r="G265" s="60"/>
      <c r="H265" s="60"/>
      <c r="I265" s="60"/>
      <c r="J265" s="60"/>
      <c r="K265" s="60"/>
      <c r="L265" s="44"/>
      <c r="M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</row>
  </sheetData>
  <sheetProtection password="CC35" sheet="1" objects="1" scenarios="1" formatColumns="0" formatRows="0" autoFilter="0"/>
  <autoFilter ref="C91:K264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3_02/612325221"/>
    <hyperlink ref="F99" r:id="rId2" display="https://podminky.urs.cz/item/CS_URS_2023_02/619991001"/>
    <hyperlink ref="F101" r:id="rId3" display="https://podminky.urs.cz/item/CS_URS_2023_02/619991011"/>
    <hyperlink ref="F104" r:id="rId4" display="https://podminky.urs.cz/item/CS_URS_2023_02/949101111"/>
    <hyperlink ref="F106" r:id="rId5" display="https://podminky.urs.cz/item/CS_URS_2023_02/952901111"/>
    <hyperlink ref="F109" r:id="rId6" display="https://podminky.urs.cz/item/CS_URS_2023_02/971033131"/>
    <hyperlink ref="F114" r:id="rId7" display="https://podminky.urs.cz/item/CS_URS_2023_02/971033141"/>
    <hyperlink ref="F119" r:id="rId8" display="https://podminky.urs.cz/item/CS_URS_2023_02/971033151"/>
    <hyperlink ref="F122" r:id="rId9" display="https://podminky.urs.cz/item/CS_URS_2023_02/971033161"/>
    <hyperlink ref="F125" r:id="rId10" display="https://podminky.urs.cz/item/CS_URS_2023_02/977151119"/>
    <hyperlink ref="F129" r:id="rId11" display="https://podminky.urs.cz/item/CS_URS_2023_02/997013211"/>
    <hyperlink ref="F131" r:id="rId12" display="https://podminky.urs.cz/item/CS_URS_2023_02/997013501"/>
    <hyperlink ref="F133" r:id="rId13" display="https://podminky.urs.cz/item/CS_URS_2023_02/997013509"/>
    <hyperlink ref="F136" r:id="rId14" display="https://podminky.urs.cz/item/CS_URS_2023_02/997013603"/>
    <hyperlink ref="F139" r:id="rId15" display="https://podminky.urs.cz/item/CS_URS_2023_02/998018001"/>
    <hyperlink ref="F154" r:id="rId16" display="https://podminky.urs.cz/item/CS_URS_2023_02/731341140"/>
    <hyperlink ref="F156" r:id="rId17" display="https://podminky.urs.cz/item/CS_URS_2023_02/998731101"/>
    <hyperlink ref="F158" r:id="rId18" display="https://podminky.urs.cz/item/CS_URS_2023_02/998731181"/>
    <hyperlink ref="F161" r:id="rId19" display="https://podminky.urs.cz/item/CS_URS_2023_02/732199100"/>
    <hyperlink ref="F164" r:id="rId20" display="https://podminky.urs.cz/item/CS_URS_2023_02/732331614"/>
    <hyperlink ref="F166" r:id="rId21" display="https://podminky.urs.cz/item/CS_URS_2023_02/732331771"/>
    <hyperlink ref="F168" r:id="rId22" display="https://podminky.urs.cz/item/CS_URS_2023_02/732331772"/>
    <hyperlink ref="F170" r:id="rId23" display="https://podminky.urs.cz/item/CS_URS_2023_02/732331777"/>
    <hyperlink ref="F172" r:id="rId24" display="https://podminky.urs.cz/item/CS_URS_2023_02/998732101"/>
    <hyperlink ref="F174" r:id="rId25" display="https://podminky.urs.cz/item/CS_URS_2023_02/998732181"/>
    <hyperlink ref="F177" r:id="rId26" display="https://podminky.urs.cz/item/CS_URS_2023_02/733223102"/>
    <hyperlink ref="F180" r:id="rId27" display="https://podminky.urs.cz/item/CS_URS_2023_02/733223103"/>
    <hyperlink ref="F183" r:id="rId28" display="https://podminky.urs.cz/item/CS_URS_2023_02/733223104"/>
    <hyperlink ref="F186" r:id="rId29" display="https://podminky.urs.cz/item/CS_URS_2023_02/733223105"/>
    <hyperlink ref="F189" r:id="rId30" display="https://podminky.urs.cz/item/CS_URS_2023_02/733223106"/>
    <hyperlink ref="F192" r:id="rId31" display="https://podminky.urs.cz/item/CS_URS_2023_02/733224206"/>
    <hyperlink ref="F195" r:id="rId32" display="https://podminky.urs.cz/item/CS_URS_2023_02/733291101"/>
    <hyperlink ref="F198" r:id="rId33" display="https://podminky.urs.cz/item/CS_URS_2023_02/733811232"/>
    <hyperlink ref="F200" r:id="rId34" display="https://podminky.urs.cz/item/CS_URS_2023_02/998733101"/>
    <hyperlink ref="F202" r:id="rId35" display="https://podminky.urs.cz/item/CS_URS_2023_02/998733181"/>
    <hyperlink ref="F205" r:id="rId36" display="https://podminky.urs.cz/item/CS_URS_2023_02/734209114"/>
    <hyperlink ref="F208" r:id="rId37" display="https://podminky.urs.cz/item/CS_URS_2023_02/734209115"/>
    <hyperlink ref="F211" r:id="rId38" display="https://podminky.urs.cz/item/CS_URS_2023_02/734211126"/>
    <hyperlink ref="F213" r:id="rId39" display="https://podminky.urs.cz/item/CS_URS_2023_02/734221682"/>
    <hyperlink ref="F215" r:id="rId40" display="https://podminky.urs.cz/item/CS_URS_2023_02/734242414"/>
    <hyperlink ref="F217" r:id="rId41" display="https://podminky.urs.cz/item/CS_URS_2023_02/734261406"/>
    <hyperlink ref="F219" r:id="rId42" display="https://podminky.urs.cz/item/CS_URS_2023_02/734292724"/>
    <hyperlink ref="F221" r:id="rId43" display="https://podminky.urs.cz/item/CS_URS_2023_02/734292873"/>
    <hyperlink ref="F223" r:id="rId44" display="https://podminky.urs.cz/item/CS_URS_2023_02/998734101"/>
    <hyperlink ref="F225" r:id="rId45" display="https://podminky.urs.cz/item/CS_URS_2023_02/998734181"/>
    <hyperlink ref="F228" r:id="rId46" display="https://podminky.urs.cz/item/CS_URS_2023_02/735152275"/>
    <hyperlink ref="F230" r:id="rId47" display="https://podminky.urs.cz/item/CS_URS_2023_02/735152573"/>
    <hyperlink ref="F232" r:id="rId48" display="https://podminky.urs.cz/item/CS_URS_2023_02/735152575"/>
    <hyperlink ref="F234" r:id="rId49" display="https://podminky.urs.cz/item/CS_URS_2023_02/735152580"/>
    <hyperlink ref="F236" r:id="rId50" display="https://podminky.urs.cz/item/CS_URS_2023_02/735152660"/>
    <hyperlink ref="F238" r:id="rId51" display="https://podminky.urs.cz/item/CS_URS_2023_02/735152673"/>
    <hyperlink ref="F240" r:id="rId52" display="https://podminky.urs.cz/item/CS_URS_2023_02/735152676"/>
    <hyperlink ref="F242" r:id="rId53" display="https://podminky.urs.cz/item/CS_URS_2023_02/735152679"/>
    <hyperlink ref="F244" r:id="rId54" display="https://podminky.urs.cz/item/CS_URS_2023_02/735152699"/>
    <hyperlink ref="F246" r:id="rId55" display="https://podminky.urs.cz/item/CS_URS_2023_02/998735101"/>
    <hyperlink ref="F248" r:id="rId56" display="https://podminky.urs.cz/item/CS_URS_2023_02/998735181"/>
    <hyperlink ref="F251" r:id="rId57" display="https://podminky.urs.cz/item/CS_URS_2023_02/784111001"/>
    <hyperlink ref="F254" r:id="rId58" display="https://podminky.urs.cz/item/CS_URS_2023_02/784181112"/>
    <hyperlink ref="F256" r:id="rId59" display="https://podminky.urs.cz/item/CS_URS_2023_02/784221101"/>
    <hyperlink ref="F258" r:id="rId60" display="https://podminky.urs.cz/item/CS_URS_2023_02/784221131"/>
    <hyperlink ref="F260" r:id="rId61" display="https://podminky.urs.cz/item/CS_URS_2023_02/784221155"/>
    <hyperlink ref="F263" r:id="rId62" display="https://podminky.urs.cz/item/CS_URS_2023_02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81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zakázky'!K6</f>
        <v>Rekonstrukce výtápění v 1NP objektu klubu důchodců Pohádka Varnsdorf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578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zakázky'!AN8</f>
        <v>27. 8. 2023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zakázky'!AN10="","",'Rekapitulace zakázky'!AN10)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zakázky'!E11="","",'Rekapitulace zakázky'!E11)</f>
        <v>Město Varnsdorf</v>
      </c>
      <c r="F15" s="38"/>
      <c r="G15" s="38"/>
      <c r="H15" s="38"/>
      <c r="I15" s="132" t="s">
        <v>28</v>
      </c>
      <c r="J15" s="136" t="str">
        <f>IF('Rekapitulace zakázky'!AN11="","",'Rekapitulace zakázky'!AN11)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zakázky'!E14</f>
        <v>Vyplň údaj</v>
      </c>
      <c r="F18" s="136"/>
      <c r="G18" s="136"/>
      <c r="H18" s="136"/>
      <c r="I18" s="132" t="s">
        <v>28</v>
      </c>
      <c r="J18" s="33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zakázky'!AN16="","",'Rekapitulace zakázky'!AN16)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zakázky'!E17="","",'Rekapitulace zakázky'!E17)</f>
        <v>Pavel Hruška</v>
      </c>
      <c r="F21" s="38"/>
      <c r="G21" s="38"/>
      <c r="H21" s="38"/>
      <c r="I21" s="132" t="s">
        <v>28</v>
      </c>
      <c r="J21" s="136" t="str">
        <f>IF('Rekapitulace zakázky'!AN17="","",'Rekapitulace zakázky'!AN17)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>Pavel Hruška</v>
      </c>
      <c r="F24" s="38"/>
      <c r="G24" s="38"/>
      <c r="H24" s="38"/>
      <c r="I24" s="132" t="s">
        <v>28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ROUND((SUM(BE82:BE103)),2)</f>
        <v>0</v>
      </c>
      <c r="G33" s="38"/>
      <c r="H33" s="38"/>
      <c r="I33" s="148">
        <v>0.21</v>
      </c>
      <c r="J33" s="147">
        <f>ROUND(((SUM(BE82:BE103))*I33),2)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ROUND((SUM(BF82:BF103)),2)</f>
        <v>0</v>
      </c>
      <c r="G34" s="38"/>
      <c r="H34" s="38"/>
      <c r="I34" s="148">
        <v>0.15</v>
      </c>
      <c r="J34" s="147">
        <f>ROUND(((SUM(BF82:BF103))*I34),2)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ROUND((SUM(BG82:BG103)),2)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ROUND((SUM(BH82:BH103)),2)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ROUND((SUM(BI82:BI103)),2)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výtápění v 1NP objektu klubu důchodců Pohádka Varnsdorf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2 - Elektrická instalace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27. 8. 2023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Varnsdorf</v>
      </c>
      <c r="G54" s="40"/>
      <c r="H54" s="40"/>
      <c r="I54" s="32" t="s">
        <v>31</v>
      </c>
      <c r="J54" s="36" t="str">
        <f>E21</f>
        <v>Pavel Hruška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Pavel Hruška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579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580</v>
      </c>
      <c r="E61" s="168"/>
      <c r="F61" s="168"/>
      <c r="G61" s="168"/>
      <c r="H61" s="168"/>
      <c r="I61" s="168"/>
      <c r="J61" s="169">
        <f>J86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581</v>
      </c>
      <c r="E62" s="168"/>
      <c r="F62" s="168"/>
      <c r="G62" s="168"/>
      <c r="H62" s="168"/>
      <c r="I62" s="168"/>
      <c r="J62" s="169">
        <f>J95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107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Rekonstrukce výtápění v 1NP objektu klubu důchodců Pohádka Varnsdorf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95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 2 - Elektrická instalace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27. 8. 2023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Město Varnsdorf</v>
      </c>
      <c r="G78" s="40"/>
      <c r="H78" s="40"/>
      <c r="I78" s="32" t="s">
        <v>31</v>
      </c>
      <c r="J78" s="36" t="str">
        <f>E21</f>
        <v>Pavel Hruška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>Pavel Hruška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108</v>
      </c>
      <c r="D81" s="180" t="s">
        <v>56</v>
      </c>
      <c r="E81" s="180" t="s">
        <v>52</v>
      </c>
      <c r="F81" s="180" t="s">
        <v>53</v>
      </c>
      <c r="G81" s="180" t="s">
        <v>109</v>
      </c>
      <c r="H81" s="180" t="s">
        <v>110</v>
      </c>
      <c r="I81" s="180" t="s">
        <v>111</v>
      </c>
      <c r="J81" s="180" t="s">
        <v>99</v>
      </c>
      <c r="K81" s="181" t="s">
        <v>112</v>
      </c>
      <c r="L81" s="182"/>
      <c r="M81" s="92" t="s">
        <v>19</v>
      </c>
      <c r="N81" s="93" t="s">
        <v>41</v>
      </c>
      <c r="O81" s="93" t="s">
        <v>113</v>
      </c>
      <c r="P81" s="93" t="s">
        <v>114</v>
      </c>
      <c r="Q81" s="93" t="s">
        <v>115</v>
      </c>
      <c r="R81" s="93" t="s">
        <v>116</v>
      </c>
      <c r="S81" s="93" t="s">
        <v>117</v>
      </c>
      <c r="T81" s="94" t="s">
        <v>118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119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P83+P86+P95</f>
        <v>0</v>
      </c>
      <c r="Q82" s="96"/>
      <c r="R82" s="185">
        <f>R83+R86+R95</f>
        <v>0.11066000000000001</v>
      </c>
      <c r="S82" s="96"/>
      <c r="T82" s="186">
        <f>T83+T86+T95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70</v>
      </c>
      <c r="AU82" s="17" t="s">
        <v>100</v>
      </c>
      <c r="BK82" s="187">
        <f>BK83+BK86+BK95</f>
        <v>0</v>
      </c>
    </row>
    <row r="83" spans="1:63" s="12" customFormat="1" ht="25.9" customHeight="1">
      <c r="A83" s="12"/>
      <c r="B83" s="188"/>
      <c r="C83" s="189"/>
      <c r="D83" s="190" t="s">
        <v>70</v>
      </c>
      <c r="E83" s="191" t="s">
        <v>582</v>
      </c>
      <c r="F83" s="191" t="s">
        <v>583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SUM(P84:P85)</f>
        <v>0</v>
      </c>
      <c r="Q83" s="196"/>
      <c r="R83" s="197">
        <f>SUM(R84:R85)</f>
        <v>0.001</v>
      </c>
      <c r="S83" s="196"/>
      <c r="T83" s="198">
        <f>SUM(T84:T85)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70</v>
      </c>
      <c r="AU83" s="200" t="s">
        <v>71</v>
      </c>
      <c r="AY83" s="199" t="s">
        <v>123</v>
      </c>
      <c r="BK83" s="201">
        <f>SUM(BK84:BK85)</f>
        <v>0</v>
      </c>
    </row>
    <row r="84" spans="1:65" s="2" customFormat="1" ht="16.5" customHeight="1">
      <c r="A84" s="38"/>
      <c r="B84" s="39"/>
      <c r="C84" s="204" t="s">
        <v>79</v>
      </c>
      <c r="D84" s="204" t="s">
        <v>126</v>
      </c>
      <c r="E84" s="205" t="s">
        <v>584</v>
      </c>
      <c r="F84" s="206" t="s">
        <v>585</v>
      </c>
      <c r="G84" s="207" t="s">
        <v>178</v>
      </c>
      <c r="H84" s="208">
        <v>1</v>
      </c>
      <c r="I84" s="209"/>
      <c r="J84" s="210">
        <f>ROUND(I84*H84,2)</f>
        <v>0</v>
      </c>
      <c r="K84" s="206" t="s">
        <v>586</v>
      </c>
      <c r="L84" s="44"/>
      <c r="M84" s="211" t="s">
        <v>19</v>
      </c>
      <c r="N84" s="212" t="s">
        <v>42</v>
      </c>
      <c r="O84" s="84"/>
      <c r="P84" s="213">
        <f>O84*H84</f>
        <v>0</v>
      </c>
      <c r="Q84" s="213">
        <v>0.0002</v>
      </c>
      <c r="R84" s="213">
        <f>Q84*H84</f>
        <v>0.0002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148</v>
      </c>
      <c r="AT84" s="215" t="s">
        <v>126</v>
      </c>
      <c r="AU84" s="215" t="s">
        <v>79</v>
      </c>
      <c r="AY84" s="17" t="s">
        <v>123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79</v>
      </c>
      <c r="BK84" s="216">
        <f>ROUND(I84*H84,2)</f>
        <v>0</v>
      </c>
      <c r="BL84" s="17" t="s">
        <v>148</v>
      </c>
      <c r="BM84" s="215" t="s">
        <v>81</v>
      </c>
    </row>
    <row r="85" spans="1:65" s="2" customFormat="1" ht="16.5" customHeight="1">
      <c r="A85" s="38"/>
      <c r="B85" s="39"/>
      <c r="C85" s="204" t="s">
        <v>81</v>
      </c>
      <c r="D85" s="204" t="s">
        <v>126</v>
      </c>
      <c r="E85" s="205" t="s">
        <v>587</v>
      </c>
      <c r="F85" s="206" t="s">
        <v>588</v>
      </c>
      <c r="G85" s="207" t="s">
        <v>178</v>
      </c>
      <c r="H85" s="208">
        <v>2</v>
      </c>
      <c r="I85" s="209"/>
      <c r="J85" s="210">
        <f>ROUND(I85*H85,2)</f>
        <v>0</v>
      </c>
      <c r="K85" s="206" t="s">
        <v>586</v>
      </c>
      <c r="L85" s="44"/>
      <c r="M85" s="211" t="s">
        <v>19</v>
      </c>
      <c r="N85" s="212" t="s">
        <v>42</v>
      </c>
      <c r="O85" s="84"/>
      <c r="P85" s="213">
        <f>O85*H85</f>
        <v>0</v>
      </c>
      <c r="Q85" s="213">
        <v>0.0004</v>
      </c>
      <c r="R85" s="213">
        <f>Q85*H85</f>
        <v>0.0008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148</v>
      </c>
      <c r="AT85" s="215" t="s">
        <v>126</v>
      </c>
      <c r="AU85" s="215" t="s">
        <v>79</v>
      </c>
      <c r="AY85" s="17" t="s">
        <v>123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79</v>
      </c>
      <c r="BK85" s="216">
        <f>ROUND(I85*H85,2)</f>
        <v>0</v>
      </c>
      <c r="BL85" s="17" t="s">
        <v>148</v>
      </c>
      <c r="BM85" s="215" t="s">
        <v>148</v>
      </c>
    </row>
    <row r="86" spans="1:63" s="12" customFormat="1" ht="25.9" customHeight="1">
      <c r="A86" s="12"/>
      <c r="B86" s="188"/>
      <c r="C86" s="189"/>
      <c r="D86" s="190" t="s">
        <v>70</v>
      </c>
      <c r="E86" s="191" t="s">
        <v>589</v>
      </c>
      <c r="F86" s="191" t="s">
        <v>590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SUM(P87:P94)</f>
        <v>0</v>
      </c>
      <c r="Q86" s="196"/>
      <c r="R86" s="197">
        <f>SUM(R87:R94)</f>
        <v>0</v>
      </c>
      <c r="S86" s="196"/>
      <c r="T86" s="198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70</v>
      </c>
      <c r="AU86" s="200" t="s">
        <v>71</v>
      </c>
      <c r="AY86" s="199" t="s">
        <v>123</v>
      </c>
      <c r="BK86" s="201">
        <f>SUM(BK87:BK94)</f>
        <v>0</v>
      </c>
    </row>
    <row r="87" spans="1:65" s="2" customFormat="1" ht="16.5" customHeight="1">
      <c r="A87" s="38"/>
      <c r="B87" s="39"/>
      <c r="C87" s="204" t="s">
        <v>142</v>
      </c>
      <c r="D87" s="204" t="s">
        <v>126</v>
      </c>
      <c r="E87" s="205" t="s">
        <v>591</v>
      </c>
      <c r="F87" s="206" t="s">
        <v>592</v>
      </c>
      <c r="G87" s="207" t="s">
        <v>178</v>
      </c>
      <c r="H87" s="208">
        <v>1</v>
      </c>
      <c r="I87" s="209"/>
      <c r="J87" s="210">
        <f>ROUND(I87*H87,2)</f>
        <v>0</v>
      </c>
      <c r="K87" s="206" t="s">
        <v>19</v>
      </c>
      <c r="L87" s="44"/>
      <c r="M87" s="211" t="s">
        <v>19</v>
      </c>
      <c r="N87" s="212" t="s">
        <v>42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148</v>
      </c>
      <c r="AT87" s="215" t="s">
        <v>126</v>
      </c>
      <c r="AU87" s="215" t="s">
        <v>79</v>
      </c>
      <c r="AY87" s="17" t="s">
        <v>123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79</v>
      </c>
      <c r="BK87" s="216">
        <f>ROUND(I87*H87,2)</f>
        <v>0</v>
      </c>
      <c r="BL87" s="17" t="s">
        <v>148</v>
      </c>
      <c r="BM87" s="215" t="s">
        <v>593</v>
      </c>
    </row>
    <row r="88" spans="1:65" s="2" customFormat="1" ht="16.5" customHeight="1">
      <c r="A88" s="38"/>
      <c r="B88" s="39"/>
      <c r="C88" s="204" t="s">
        <v>148</v>
      </c>
      <c r="D88" s="204" t="s">
        <v>126</v>
      </c>
      <c r="E88" s="205" t="s">
        <v>594</v>
      </c>
      <c r="F88" s="206" t="s">
        <v>595</v>
      </c>
      <c r="G88" s="207" t="s">
        <v>178</v>
      </c>
      <c r="H88" s="208">
        <v>3</v>
      </c>
      <c r="I88" s="209"/>
      <c r="J88" s="210">
        <f>ROUND(I88*H88,2)</f>
        <v>0</v>
      </c>
      <c r="K88" s="206" t="s">
        <v>586</v>
      </c>
      <c r="L88" s="44"/>
      <c r="M88" s="211" t="s">
        <v>19</v>
      </c>
      <c r="N88" s="212" t="s">
        <v>42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148</v>
      </c>
      <c r="AT88" s="215" t="s">
        <v>126</v>
      </c>
      <c r="AU88" s="215" t="s">
        <v>79</v>
      </c>
      <c r="AY88" s="17" t="s">
        <v>123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79</v>
      </c>
      <c r="BK88" s="216">
        <f>ROUND(I88*H88,2)</f>
        <v>0</v>
      </c>
      <c r="BL88" s="17" t="s">
        <v>148</v>
      </c>
      <c r="BM88" s="215" t="s">
        <v>174</v>
      </c>
    </row>
    <row r="89" spans="1:65" s="2" customFormat="1" ht="16.5" customHeight="1">
      <c r="A89" s="38"/>
      <c r="B89" s="39"/>
      <c r="C89" s="204" t="s">
        <v>122</v>
      </c>
      <c r="D89" s="204" t="s">
        <v>126</v>
      </c>
      <c r="E89" s="205" t="s">
        <v>596</v>
      </c>
      <c r="F89" s="206" t="s">
        <v>597</v>
      </c>
      <c r="G89" s="207" t="s">
        <v>178</v>
      </c>
      <c r="H89" s="208">
        <v>1</v>
      </c>
      <c r="I89" s="209"/>
      <c r="J89" s="210">
        <f>ROUND(I89*H89,2)</f>
        <v>0</v>
      </c>
      <c r="K89" s="206" t="s">
        <v>586</v>
      </c>
      <c r="L89" s="44"/>
      <c r="M89" s="211" t="s">
        <v>19</v>
      </c>
      <c r="N89" s="212" t="s">
        <v>42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148</v>
      </c>
      <c r="AT89" s="215" t="s">
        <v>126</v>
      </c>
      <c r="AU89" s="215" t="s">
        <v>79</v>
      </c>
      <c r="AY89" s="17" t="s">
        <v>123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79</v>
      </c>
      <c r="BK89" s="216">
        <f>ROUND(I89*H89,2)</f>
        <v>0</v>
      </c>
      <c r="BL89" s="17" t="s">
        <v>148</v>
      </c>
      <c r="BM89" s="215" t="s">
        <v>216</v>
      </c>
    </row>
    <row r="90" spans="1:65" s="2" customFormat="1" ht="16.5" customHeight="1">
      <c r="A90" s="38"/>
      <c r="B90" s="39"/>
      <c r="C90" s="204" t="s">
        <v>174</v>
      </c>
      <c r="D90" s="204" t="s">
        <v>126</v>
      </c>
      <c r="E90" s="205" t="s">
        <v>598</v>
      </c>
      <c r="F90" s="206" t="s">
        <v>599</v>
      </c>
      <c r="G90" s="207" t="s">
        <v>230</v>
      </c>
      <c r="H90" s="208">
        <v>25</v>
      </c>
      <c r="I90" s="209"/>
      <c r="J90" s="210">
        <f>ROUND(I90*H90,2)</f>
        <v>0</v>
      </c>
      <c r="K90" s="206" t="s">
        <v>586</v>
      </c>
      <c r="L90" s="44"/>
      <c r="M90" s="211" t="s">
        <v>19</v>
      </c>
      <c r="N90" s="212" t="s">
        <v>42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148</v>
      </c>
      <c r="AT90" s="215" t="s">
        <v>126</v>
      </c>
      <c r="AU90" s="215" t="s">
        <v>79</v>
      </c>
      <c r="AY90" s="17" t="s">
        <v>123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79</v>
      </c>
      <c r="BK90" s="216">
        <f>ROUND(I90*H90,2)</f>
        <v>0</v>
      </c>
      <c r="BL90" s="17" t="s">
        <v>148</v>
      </c>
      <c r="BM90" s="215" t="s">
        <v>227</v>
      </c>
    </row>
    <row r="91" spans="1:65" s="2" customFormat="1" ht="16.5" customHeight="1">
      <c r="A91" s="38"/>
      <c r="B91" s="39"/>
      <c r="C91" s="204" t="s">
        <v>210</v>
      </c>
      <c r="D91" s="204" t="s">
        <v>126</v>
      </c>
      <c r="E91" s="205" t="s">
        <v>600</v>
      </c>
      <c r="F91" s="206" t="s">
        <v>601</v>
      </c>
      <c r="G91" s="207" t="s">
        <v>230</v>
      </c>
      <c r="H91" s="208">
        <v>25</v>
      </c>
      <c r="I91" s="209"/>
      <c r="J91" s="210">
        <f>ROUND(I91*H91,2)</f>
        <v>0</v>
      </c>
      <c r="K91" s="206" t="s">
        <v>586</v>
      </c>
      <c r="L91" s="44"/>
      <c r="M91" s="211" t="s">
        <v>19</v>
      </c>
      <c r="N91" s="212" t="s">
        <v>42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148</v>
      </c>
      <c r="AT91" s="215" t="s">
        <v>126</v>
      </c>
      <c r="AU91" s="215" t="s">
        <v>79</v>
      </c>
      <c r="AY91" s="17" t="s">
        <v>123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79</v>
      </c>
      <c r="BK91" s="216">
        <f>ROUND(I91*H91,2)</f>
        <v>0</v>
      </c>
      <c r="BL91" s="17" t="s">
        <v>148</v>
      </c>
      <c r="BM91" s="215" t="s">
        <v>242</v>
      </c>
    </row>
    <row r="92" spans="1:65" s="2" customFormat="1" ht="16.5" customHeight="1">
      <c r="A92" s="38"/>
      <c r="B92" s="39"/>
      <c r="C92" s="204" t="s">
        <v>216</v>
      </c>
      <c r="D92" s="204" t="s">
        <v>126</v>
      </c>
      <c r="E92" s="205" t="s">
        <v>602</v>
      </c>
      <c r="F92" s="206" t="s">
        <v>603</v>
      </c>
      <c r="G92" s="207" t="s">
        <v>230</v>
      </c>
      <c r="H92" s="208">
        <v>25</v>
      </c>
      <c r="I92" s="209"/>
      <c r="J92" s="210">
        <f>ROUND(I92*H92,2)</f>
        <v>0</v>
      </c>
      <c r="K92" s="206" t="s">
        <v>586</v>
      </c>
      <c r="L92" s="44"/>
      <c r="M92" s="211" t="s">
        <v>19</v>
      </c>
      <c r="N92" s="212" t="s">
        <v>42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148</v>
      </c>
      <c r="AT92" s="215" t="s">
        <v>126</v>
      </c>
      <c r="AU92" s="215" t="s">
        <v>79</v>
      </c>
      <c r="AY92" s="17" t="s">
        <v>123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79</v>
      </c>
      <c r="BK92" s="216">
        <f>ROUND(I92*H92,2)</f>
        <v>0</v>
      </c>
      <c r="BL92" s="17" t="s">
        <v>148</v>
      </c>
      <c r="BM92" s="215" t="s">
        <v>253</v>
      </c>
    </row>
    <row r="93" spans="1:65" s="2" customFormat="1" ht="16.5" customHeight="1">
      <c r="A93" s="38"/>
      <c r="B93" s="39"/>
      <c r="C93" s="204" t="s">
        <v>192</v>
      </c>
      <c r="D93" s="204" t="s">
        <v>126</v>
      </c>
      <c r="E93" s="205" t="s">
        <v>604</v>
      </c>
      <c r="F93" s="206" t="s">
        <v>605</v>
      </c>
      <c r="G93" s="207" t="s">
        <v>178</v>
      </c>
      <c r="H93" s="208">
        <v>1</v>
      </c>
      <c r="I93" s="209"/>
      <c r="J93" s="210">
        <f>ROUND(I93*H93,2)</f>
        <v>0</v>
      </c>
      <c r="K93" s="206" t="s">
        <v>586</v>
      </c>
      <c r="L93" s="44"/>
      <c r="M93" s="211" t="s">
        <v>19</v>
      </c>
      <c r="N93" s="212" t="s">
        <v>42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148</v>
      </c>
      <c r="AT93" s="215" t="s">
        <v>126</v>
      </c>
      <c r="AU93" s="215" t="s">
        <v>79</v>
      </c>
      <c r="AY93" s="17" t="s">
        <v>123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79</v>
      </c>
      <c r="BK93" s="216">
        <f>ROUND(I93*H93,2)</f>
        <v>0</v>
      </c>
      <c r="BL93" s="17" t="s">
        <v>148</v>
      </c>
      <c r="BM93" s="215" t="s">
        <v>268</v>
      </c>
    </row>
    <row r="94" spans="1:65" s="2" customFormat="1" ht="16.5" customHeight="1">
      <c r="A94" s="38"/>
      <c r="B94" s="39"/>
      <c r="C94" s="204" t="s">
        <v>227</v>
      </c>
      <c r="D94" s="204" t="s">
        <v>126</v>
      </c>
      <c r="E94" s="205" t="s">
        <v>606</v>
      </c>
      <c r="F94" s="206" t="s">
        <v>607</v>
      </c>
      <c r="G94" s="207" t="s">
        <v>178</v>
      </c>
      <c r="H94" s="208">
        <v>1</v>
      </c>
      <c r="I94" s="209"/>
      <c r="J94" s="210">
        <f>ROUND(I94*H94,2)</f>
        <v>0</v>
      </c>
      <c r="K94" s="206" t="s">
        <v>586</v>
      </c>
      <c r="L94" s="44"/>
      <c r="M94" s="211" t="s">
        <v>19</v>
      </c>
      <c r="N94" s="212" t="s">
        <v>42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148</v>
      </c>
      <c r="AT94" s="215" t="s">
        <v>126</v>
      </c>
      <c r="AU94" s="215" t="s">
        <v>79</v>
      </c>
      <c r="AY94" s="17" t="s">
        <v>123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79</v>
      </c>
      <c r="BK94" s="216">
        <f>ROUND(I94*H94,2)</f>
        <v>0</v>
      </c>
      <c r="BL94" s="17" t="s">
        <v>148</v>
      </c>
      <c r="BM94" s="215" t="s">
        <v>277</v>
      </c>
    </row>
    <row r="95" spans="1:63" s="12" customFormat="1" ht="25.9" customHeight="1">
      <c r="A95" s="12"/>
      <c r="B95" s="188"/>
      <c r="C95" s="189"/>
      <c r="D95" s="190" t="s">
        <v>70</v>
      </c>
      <c r="E95" s="191" t="s">
        <v>608</v>
      </c>
      <c r="F95" s="191" t="s">
        <v>609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SUM(P96:P103)</f>
        <v>0</v>
      </c>
      <c r="Q95" s="196"/>
      <c r="R95" s="197">
        <f>SUM(R96:R103)</f>
        <v>0.10966000000000001</v>
      </c>
      <c r="S95" s="196"/>
      <c r="T95" s="198">
        <f>SUM(T96:T103)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79</v>
      </c>
      <c r="AT95" s="200" t="s">
        <v>70</v>
      </c>
      <c r="AU95" s="200" t="s">
        <v>71</v>
      </c>
      <c r="AY95" s="199" t="s">
        <v>123</v>
      </c>
      <c r="BK95" s="201">
        <f>SUM(BK96:BK103)</f>
        <v>0</v>
      </c>
    </row>
    <row r="96" spans="1:65" s="2" customFormat="1" ht="16.5" customHeight="1">
      <c r="A96" s="38"/>
      <c r="B96" s="39"/>
      <c r="C96" s="204" t="s">
        <v>236</v>
      </c>
      <c r="D96" s="204" t="s">
        <v>126</v>
      </c>
      <c r="E96" s="205" t="s">
        <v>610</v>
      </c>
      <c r="F96" s="206" t="s">
        <v>611</v>
      </c>
      <c r="G96" s="207" t="s">
        <v>612</v>
      </c>
      <c r="H96" s="208">
        <v>1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42</v>
      </c>
      <c r="O96" s="84"/>
      <c r="P96" s="213">
        <f>O96*H96</f>
        <v>0</v>
      </c>
      <c r="Q96" s="213">
        <v>0.1</v>
      </c>
      <c r="R96" s="213">
        <f>Q96*H96</f>
        <v>0.1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148</v>
      </c>
      <c r="AT96" s="215" t="s">
        <v>126</v>
      </c>
      <c r="AU96" s="215" t="s">
        <v>79</v>
      </c>
      <c r="AY96" s="17" t="s">
        <v>123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79</v>
      </c>
      <c r="BK96" s="216">
        <f>ROUND(I96*H96,2)</f>
        <v>0</v>
      </c>
      <c r="BL96" s="17" t="s">
        <v>148</v>
      </c>
      <c r="BM96" s="215" t="s">
        <v>285</v>
      </c>
    </row>
    <row r="97" spans="1:65" s="2" customFormat="1" ht="16.5" customHeight="1">
      <c r="A97" s="38"/>
      <c r="B97" s="39"/>
      <c r="C97" s="204" t="s">
        <v>242</v>
      </c>
      <c r="D97" s="204" t="s">
        <v>126</v>
      </c>
      <c r="E97" s="205" t="s">
        <v>613</v>
      </c>
      <c r="F97" s="206" t="s">
        <v>614</v>
      </c>
      <c r="G97" s="207" t="s">
        <v>612</v>
      </c>
      <c r="H97" s="208">
        <v>1</v>
      </c>
      <c r="I97" s="209"/>
      <c r="J97" s="210">
        <f>ROUND(I97*H97,2)</f>
        <v>0</v>
      </c>
      <c r="K97" s="206" t="s">
        <v>19</v>
      </c>
      <c r="L97" s="44"/>
      <c r="M97" s="211" t="s">
        <v>19</v>
      </c>
      <c r="N97" s="212" t="s">
        <v>42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148</v>
      </c>
      <c r="AT97" s="215" t="s">
        <v>126</v>
      </c>
      <c r="AU97" s="215" t="s">
        <v>79</v>
      </c>
      <c r="AY97" s="17" t="s">
        <v>123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79</v>
      </c>
      <c r="BK97" s="216">
        <f>ROUND(I97*H97,2)</f>
        <v>0</v>
      </c>
      <c r="BL97" s="17" t="s">
        <v>148</v>
      </c>
      <c r="BM97" s="215" t="s">
        <v>297</v>
      </c>
    </row>
    <row r="98" spans="1:65" s="2" customFormat="1" ht="16.5" customHeight="1">
      <c r="A98" s="38"/>
      <c r="B98" s="39"/>
      <c r="C98" s="204" t="s">
        <v>247</v>
      </c>
      <c r="D98" s="204" t="s">
        <v>126</v>
      </c>
      <c r="E98" s="205" t="s">
        <v>615</v>
      </c>
      <c r="F98" s="206" t="s">
        <v>616</v>
      </c>
      <c r="G98" s="207" t="s">
        <v>230</v>
      </c>
      <c r="H98" s="208">
        <v>25</v>
      </c>
      <c r="I98" s="209"/>
      <c r="J98" s="210">
        <f>ROUND(I98*H98,2)</f>
        <v>0</v>
      </c>
      <c r="K98" s="206" t="s">
        <v>586</v>
      </c>
      <c r="L98" s="44"/>
      <c r="M98" s="211" t="s">
        <v>19</v>
      </c>
      <c r="N98" s="212" t="s">
        <v>42</v>
      </c>
      <c r="O98" s="84"/>
      <c r="P98" s="213">
        <f>O98*H98</f>
        <v>0</v>
      </c>
      <c r="Q98" s="213">
        <v>5E-05</v>
      </c>
      <c r="R98" s="213">
        <f>Q98*H98</f>
        <v>0.00125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148</v>
      </c>
      <c r="AT98" s="215" t="s">
        <v>126</v>
      </c>
      <c r="AU98" s="215" t="s">
        <v>79</v>
      </c>
      <c r="AY98" s="17" t="s">
        <v>123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79</v>
      </c>
      <c r="BK98" s="216">
        <f>ROUND(I98*H98,2)</f>
        <v>0</v>
      </c>
      <c r="BL98" s="17" t="s">
        <v>148</v>
      </c>
      <c r="BM98" s="215" t="s">
        <v>307</v>
      </c>
    </row>
    <row r="99" spans="1:47" s="2" customFormat="1" ht="12">
      <c r="A99" s="38"/>
      <c r="B99" s="39"/>
      <c r="C99" s="40"/>
      <c r="D99" s="228" t="s">
        <v>291</v>
      </c>
      <c r="E99" s="40"/>
      <c r="F99" s="259" t="s">
        <v>617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291</v>
      </c>
      <c r="AU99" s="17" t="s">
        <v>79</v>
      </c>
    </row>
    <row r="100" spans="1:65" s="2" customFormat="1" ht="16.5" customHeight="1">
      <c r="A100" s="38"/>
      <c r="B100" s="39"/>
      <c r="C100" s="204" t="s">
        <v>253</v>
      </c>
      <c r="D100" s="204" t="s">
        <v>126</v>
      </c>
      <c r="E100" s="205" t="s">
        <v>618</v>
      </c>
      <c r="F100" s="206" t="s">
        <v>619</v>
      </c>
      <c r="G100" s="207" t="s">
        <v>230</v>
      </c>
      <c r="H100" s="208">
        <v>25</v>
      </c>
      <c r="I100" s="209"/>
      <c r="J100" s="210">
        <f>ROUND(I100*H100,2)</f>
        <v>0</v>
      </c>
      <c r="K100" s="206" t="s">
        <v>586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0.0002</v>
      </c>
      <c r="R100" s="213">
        <f>Q100*H100</f>
        <v>0.005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148</v>
      </c>
      <c r="AT100" s="215" t="s">
        <v>126</v>
      </c>
      <c r="AU100" s="215" t="s">
        <v>79</v>
      </c>
      <c r="AY100" s="17" t="s">
        <v>123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79</v>
      </c>
      <c r="BK100" s="216">
        <f>ROUND(I100*H100,2)</f>
        <v>0</v>
      </c>
      <c r="BL100" s="17" t="s">
        <v>148</v>
      </c>
      <c r="BM100" s="215" t="s">
        <v>317</v>
      </c>
    </row>
    <row r="101" spans="1:65" s="2" customFormat="1" ht="16.5" customHeight="1">
      <c r="A101" s="38"/>
      <c r="B101" s="39"/>
      <c r="C101" s="204" t="s">
        <v>8</v>
      </c>
      <c r="D101" s="204" t="s">
        <v>126</v>
      </c>
      <c r="E101" s="205" t="s">
        <v>620</v>
      </c>
      <c r="F101" s="206" t="s">
        <v>621</v>
      </c>
      <c r="G101" s="207" t="s">
        <v>230</v>
      </c>
      <c r="H101" s="208">
        <v>26</v>
      </c>
      <c r="I101" s="209"/>
      <c r="J101" s="210">
        <f>ROUND(I101*H101,2)</f>
        <v>0</v>
      </c>
      <c r="K101" s="206" t="s">
        <v>586</v>
      </c>
      <c r="L101" s="44"/>
      <c r="M101" s="211" t="s">
        <v>19</v>
      </c>
      <c r="N101" s="212" t="s">
        <v>42</v>
      </c>
      <c r="O101" s="84"/>
      <c r="P101" s="213">
        <f>O101*H101</f>
        <v>0</v>
      </c>
      <c r="Q101" s="213">
        <v>0.00013</v>
      </c>
      <c r="R101" s="213">
        <f>Q101*H101</f>
        <v>0.0033799999999999998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148</v>
      </c>
      <c r="AT101" s="215" t="s">
        <v>126</v>
      </c>
      <c r="AU101" s="215" t="s">
        <v>79</v>
      </c>
      <c r="AY101" s="17" t="s">
        <v>123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79</v>
      </c>
      <c r="BK101" s="216">
        <f>ROUND(I101*H101,2)</f>
        <v>0</v>
      </c>
      <c r="BL101" s="17" t="s">
        <v>148</v>
      </c>
      <c r="BM101" s="215" t="s">
        <v>329</v>
      </c>
    </row>
    <row r="102" spans="1:65" s="2" customFormat="1" ht="16.5" customHeight="1">
      <c r="A102" s="38"/>
      <c r="B102" s="39"/>
      <c r="C102" s="204" t="s">
        <v>268</v>
      </c>
      <c r="D102" s="204" t="s">
        <v>126</v>
      </c>
      <c r="E102" s="205" t="s">
        <v>622</v>
      </c>
      <c r="F102" s="206" t="s">
        <v>623</v>
      </c>
      <c r="G102" s="207" t="s">
        <v>178</v>
      </c>
      <c r="H102" s="208">
        <v>1</v>
      </c>
      <c r="I102" s="209"/>
      <c r="J102" s="210">
        <f>ROUND(I102*H102,2)</f>
        <v>0</v>
      </c>
      <c r="K102" s="206" t="s">
        <v>586</v>
      </c>
      <c r="L102" s="44"/>
      <c r="M102" s="211" t="s">
        <v>19</v>
      </c>
      <c r="N102" s="212" t="s">
        <v>42</v>
      </c>
      <c r="O102" s="84"/>
      <c r="P102" s="213">
        <f>O102*H102</f>
        <v>0</v>
      </c>
      <c r="Q102" s="213">
        <v>3E-05</v>
      </c>
      <c r="R102" s="213">
        <f>Q102*H102</f>
        <v>3E-05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148</v>
      </c>
      <c r="AT102" s="215" t="s">
        <v>126</v>
      </c>
      <c r="AU102" s="215" t="s">
        <v>79</v>
      </c>
      <c r="AY102" s="17" t="s">
        <v>123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79</v>
      </c>
      <c r="BK102" s="216">
        <f>ROUND(I102*H102,2)</f>
        <v>0</v>
      </c>
      <c r="BL102" s="17" t="s">
        <v>148</v>
      </c>
      <c r="BM102" s="215" t="s">
        <v>338</v>
      </c>
    </row>
    <row r="103" spans="1:65" s="2" customFormat="1" ht="16.5" customHeight="1">
      <c r="A103" s="38"/>
      <c r="B103" s="39"/>
      <c r="C103" s="204" t="s">
        <v>273</v>
      </c>
      <c r="D103" s="204" t="s">
        <v>126</v>
      </c>
      <c r="E103" s="205" t="s">
        <v>624</v>
      </c>
      <c r="F103" s="206" t="s">
        <v>625</v>
      </c>
      <c r="G103" s="207" t="s">
        <v>626</v>
      </c>
      <c r="H103" s="208">
        <v>1</v>
      </c>
      <c r="I103" s="209"/>
      <c r="J103" s="210">
        <f>ROUND(I103*H103,2)</f>
        <v>0</v>
      </c>
      <c r="K103" s="206" t="s">
        <v>19</v>
      </c>
      <c r="L103" s="44"/>
      <c r="M103" s="264" t="s">
        <v>19</v>
      </c>
      <c r="N103" s="265" t="s">
        <v>42</v>
      </c>
      <c r="O103" s="224"/>
      <c r="P103" s="262">
        <f>O103*H103</f>
        <v>0</v>
      </c>
      <c r="Q103" s="262">
        <v>0</v>
      </c>
      <c r="R103" s="262">
        <f>Q103*H103</f>
        <v>0</v>
      </c>
      <c r="S103" s="262">
        <v>0</v>
      </c>
      <c r="T103" s="263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148</v>
      </c>
      <c r="AT103" s="215" t="s">
        <v>126</v>
      </c>
      <c r="AU103" s="215" t="s">
        <v>79</v>
      </c>
      <c r="AY103" s="17" t="s">
        <v>123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79</v>
      </c>
      <c r="BK103" s="216">
        <f>ROUND(I103*H103,2)</f>
        <v>0</v>
      </c>
      <c r="BL103" s="17" t="s">
        <v>148</v>
      </c>
      <c r="BM103" s="215" t="s">
        <v>289</v>
      </c>
    </row>
    <row r="104" spans="1:31" s="2" customFormat="1" ht="6.95" customHeight="1">
      <c r="A104" s="38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44"/>
      <c r="M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</sheetData>
  <sheetProtection password="CC35" sheet="1" objects="1" scenarios="1" formatColumns="0" formatRows="0" autoFilter="0"/>
  <autoFilter ref="C81:K10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81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zakázky'!K6</f>
        <v>Rekonstrukce výtápění v 1NP objektu klubu důchodců Pohádka Varnsdorf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627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zakázky'!AN8</f>
        <v>27. 8. 2023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zakázky'!AN10="","",'Rekapitulace zakázky'!AN10)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zakázky'!E11="","",'Rekapitulace zakázky'!E11)</f>
        <v>Město Varnsdorf</v>
      </c>
      <c r="F15" s="38"/>
      <c r="G15" s="38"/>
      <c r="H15" s="38"/>
      <c r="I15" s="132" t="s">
        <v>28</v>
      </c>
      <c r="J15" s="136" t="str">
        <f>IF('Rekapitulace zakázky'!AN11="","",'Rekapitulace zakázky'!AN11)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zakázky'!E14</f>
        <v>Vyplň údaj</v>
      </c>
      <c r="F18" s="136"/>
      <c r="G18" s="136"/>
      <c r="H18" s="136"/>
      <c r="I18" s="132" t="s">
        <v>28</v>
      </c>
      <c r="J18" s="33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zakázky'!AN16="","",'Rekapitulace zakázky'!AN16)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zakázky'!E17="","",'Rekapitulace zakázky'!E17)</f>
        <v>Pavel Hruška</v>
      </c>
      <c r="F21" s="38"/>
      <c r="G21" s="38"/>
      <c r="H21" s="38"/>
      <c r="I21" s="132" t="s">
        <v>28</v>
      </c>
      <c r="J21" s="136" t="str">
        <f>IF('Rekapitulace zakázky'!AN17="","",'Rekapitulace zakázky'!AN17)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>Pavel Hruška</v>
      </c>
      <c r="F24" s="38"/>
      <c r="G24" s="38"/>
      <c r="H24" s="38"/>
      <c r="I24" s="132" t="s">
        <v>28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ROUND((SUM(BE82:BE110)),2)</f>
        <v>0</v>
      </c>
      <c r="G33" s="38"/>
      <c r="H33" s="38"/>
      <c r="I33" s="148">
        <v>0.21</v>
      </c>
      <c r="J33" s="147">
        <f>ROUND(((SUM(BE82:BE110))*I33),2)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ROUND((SUM(BF82:BF110)),2)</f>
        <v>0</v>
      </c>
      <c r="G34" s="38"/>
      <c r="H34" s="38"/>
      <c r="I34" s="148">
        <v>0.15</v>
      </c>
      <c r="J34" s="147">
        <f>ROUND(((SUM(BF82:BF110))*I34),2)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ROUND((SUM(BG82:BG110)),2)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ROUND((SUM(BH82:BH110)),2)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ROUND((SUM(BI82:BI110)),2)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výtápění v 1NP objektu klubu důchodců Pohádka Varnsdorf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3 - Plynová instalace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27. 8. 2023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Varnsdorf</v>
      </c>
      <c r="G54" s="40"/>
      <c r="H54" s="40"/>
      <c r="I54" s="32" t="s">
        <v>31</v>
      </c>
      <c r="J54" s="36" t="str">
        <f>E21</f>
        <v>Pavel Hruška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Pavel Hruška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628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629</v>
      </c>
      <c r="E61" s="168"/>
      <c r="F61" s="168"/>
      <c r="G61" s="168"/>
      <c r="H61" s="168"/>
      <c r="I61" s="168"/>
      <c r="J61" s="169">
        <f>J85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630</v>
      </c>
      <c r="E62" s="168"/>
      <c r="F62" s="168"/>
      <c r="G62" s="168"/>
      <c r="H62" s="168"/>
      <c r="I62" s="168"/>
      <c r="J62" s="169">
        <f>J107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107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Rekonstrukce výtápění v 1NP objektu klubu důchodců Pohádka Varnsdorf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95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 3 - Plynová instalace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27. 8. 2023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Město Varnsdorf</v>
      </c>
      <c r="G78" s="40"/>
      <c r="H78" s="40"/>
      <c r="I78" s="32" t="s">
        <v>31</v>
      </c>
      <c r="J78" s="36" t="str">
        <f>E21</f>
        <v>Pavel Hruška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>Pavel Hruška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108</v>
      </c>
      <c r="D81" s="180" t="s">
        <v>56</v>
      </c>
      <c r="E81" s="180" t="s">
        <v>52</v>
      </c>
      <c r="F81" s="180" t="s">
        <v>53</v>
      </c>
      <c r="G81" s="180" t="s">
        <v>109</v>
      </c>
      <c r="H81" s="180" t="s">
        <v>110</v>
      </c>
      <c r="I81" s="180" t="s">
        <v>111</v>
      </c>
      <c r="J81" s="180" t="s">
        <v>99</v>
      </c>
      <c r="K81" s="181" t="s">
        <v>112</v>
      </c>
      <c r="L81" s="182"/>
      <c r="M81" s="92" t="s">
        <v>19</v>
      </c>
      <c r="N81" s="93" t="s">
        <v>41</v>
      </c>
      <c r="O81" s="93" t="s">
        <v>113</v>
      </c>
      <c r="P81" s="93" t="s">
        <v>114</v>
      </c>
      <c r="Q81" s="93" t="s">
        <v>115</v>
      </c>
      <c r="R81" s="93" t="s">
        <v>116</v>
      </c>
      <c r="S81" s="93" t="s">
        <v>117</v>
      </c>
      <c r="T81" s="94" t="s">
        <v>118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119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P83+P85+P107</f>
        <v>0</v>
      </c>
      <c r="Q82" s="96"/>
      <c r="R82" s="185">
        <f>R83+R85+R107</f>
        <v>0.07266</v>
      </c>
      <c r="S82" s="96"/>
      <c r="T82" s="186">
        <f>T83+T85+T107</f>
        <v>0.48824999999999996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70</v>
      </c>
      <c r="AU82" s="17" t="s">
        <v>100</v>
      </c>
      <c r="BK82" s="187">
        <f>BK83+BK85+BK107</f>
        <v>0</v>
      </c>
    </row>
    <row r="83" spans="1:63" s="12" customFormat="1" ht="25.9" customHeight="1">
      <c r="A83" s="12"/>
      <c r="B83" s="188"/>
      <c r="C83" s="189"/>
      <c r="D83" s="190" t="s">
        <v>70</v>
      </c>
      <c r="E83" s="191" t="s">
        <v>631</v>
      </c>
      <c r="F83" s="191" t="s">
        <v>632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</f>
        <v>0</v>
      </c>
      <c r="Q83" s="196"/>
      <c r="R83" s="197">
        <f>R84</f>
        <v>0</v>
      </c>
      <c r="S83" s="196"/>
      <c r="T83" s="198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70</v>
      </c>
      <c r="AU83" s="200" t="s">
        <v>71</v>
      </c>
      <c r="AY83" s="199" t="s">
        <v>123</v>
      </c>
      <c r="BK83" s="201">
        <f>BK84</f>
        <v>0</v>
      </c>
    </row>
    <row r="84" spans="1:65" s="2" customFormat="1" ht="16.5" customHeight="1">
      <c r="A84" s="38"/>
      <c r="B84" s="39"/>
      <c r="C84" s="204" t="s">
        <v>79</v>
      </c>
      <c r="D84" s="204" t="s">
        <v>126</v>
      </c>
      <c r="E84" s="205" t="s">
        <v>633</v>
      </c>
      <c r="F84" s="206" t="s">
        <v>634</v>
      </c>
      <c r="G84" s="207" t="s">
        <v>635</v>
      </c>
      <c r="H84" s="208">
        <v>8</v>
      </c>
      <c r="I84" s="209"/>
      <c r="J84" s="210">
        <f>ROUND(I84*H84,2)</f>
        <v>0</v>
      </c>
      <c r="K84" s="206" t="s">
        <v>19</v>
      </c>
      <c r="L84" s="44"/>
      <c r="M84" s="211" t="s">
        <v>19</v>
      </c>
      <c r="N84" s="212" t="s">
        <v>42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148</v>
      </c>
      <c r="AT84" s="215" t="s">
        <v>126</v>
      </c>
      <c r="AU84" s="215" t="s">
        <v>79</v>
      </c>
      <c r="AY84" s="17" t="s">
        <v>123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79</v>
      </c>
      <c r="BK84" s="216">
        <f>ROUND(I84*H84,2)</f>
        <v>0</v>
      </c>
      <c r="BL84" s="17" t="s">
        <v>148</v>
      </c>
      <c r="BM84" s="215" t="s">
        <v>81</v>
      </c>
    </row>
    <row r="85" spans="1:63" s="12" customFormat="1" ht="25.9" customHeight="1">
      <c r="A85" s="12"/>
      <c r="B85" s="188"/>
      <c r="C85" s="189"/>
      <c r="D85" s="190" t="s">
        <v>70</v>
      </c>
      <c r="E85" s="191" t="s">
        <v>636</v>
      </c>
      <c r="F85" s="191" t="s">
        <v>637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SUM(P86:P106)</f>
        <v>0</v>
      </c>
      <c r="Q85" s="196"/>
      <c r="R85" s="197">
        <f>SUM(R86:R106)</f>
        <v>0.07261000000000001</v>
      </c>
      <c r="S85" s="196"/>
      <c r="T85" s="198">
        <f>SUM(T86:T106)</f>
        <v>0.20375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70</v>
      </c>
      <c r="AU85" s="200" t="s">
        <v>71</v>
      </c>
      <c r="AY85" s="199" t="s">
        <v>123</v>
      </c>
      <c r="BK85" s="201">
        <f>SUM(BK86:BK106)</f>
        <v>0</v>
      </c>
    </row>
    <row r="86" spans="1:65" s="2" customFormat="1" ht="16.5" customHeight="1">
      <c r="A86" s="38"/>
      <c r="B86" s="39"/>
      <c r="C86" s="204" t="s">
        <v>81</v>
      </c>
      <c r="D86" s="204" t="s">
        <v>126</v>
      </c>
      <c r="E86" s="205" t="s">
        <v>638</v>
      </c>
      <c r="F86" s="206" t="s">
        <v>639</v>
      </c>
      <c r="G86" s="207" t="s">
        <v>178</v>
      </c>
      <c r="H86" s="208">
        <v>1</v>
      </c>
      <c r="I86" s="209"/>
      <c r="J86" s="210">
        <f>ROUND(I86*H86,2)</f>
        <v>0</v>
      </c>
      <c r="K86" s="206" t="s">
        <v>19</v>
      </c>
      <c r="L86" s="44"/>
      <c r="M86" s="211" t="s">
        <v>19</v>
      </c>
      <c r="N86" s="212" t="s">
        <v>42</v>
      </c>
      <c r="O86" s="84"/>
      <c r="P86" s="213">
        <f>O86*H86</f>
        <v>0</v>
      </c>
      <c r="Q86" s="213">
        <v>0.00025</v>
      </c>
      <c r="R86" s="213">
        <f>Q86*H86</f>
        <v>0.00025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268</v>
      </c>
      <c r="AT86" s="215" t="s">
        <v>126</v>
      </c>
      <c r="AU86" s="215" t="s">
        <v>79</v>
      </c>
      <c r="AY86" s="17" t="s">
        <v>123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79</v>
      </c>
      <c r="BK86" s="216">
        <f>ROUND(I86*H86,2)</f>
        <v>0</v>
      </c>
      <c r="BL86" s="17" t="s">
        <v>268</v>
      </c>
      <c r="BM86" s="215" t="s">
        <v>148</v>
      </c>
    </row>
    <row r="87" spans="1:65" s="2" customFormat="1" ht="16.5" customHeight="1">
      <c r="A87" s="38"/>
      <c r="B87" s="39"/>
      <c r="C87" s="204" t="s">
        <v>142</v>
      </c>
      <c r="D87" s="204" t="s">
        <v>126</v>
      </c>
      <c r="E87" s="205" t="s">
        <v>640</v>
      </c>
      <c r="F87" s="206" t="s">
        <v>641</v>
      </c>
      <c r="G87" s="207" t="s">
        <v>178</v>
      </c>
      <c r="H87" s="208">
        <v>1</v>
      </c>
      <c r="I87" s="209"/>
      <c r="J87" s="210">
        <f>ROUND(I87*H87,2)</f>
        <v>0</v>
      </c>
      <c r="K87" s="206" t="s">
        <v>19</v>
      </c>
      <c r="L87" s="44"/>
      <c r="M87" s="211" t="s">
        <v>19</v>
      </c>
      <c r="N87" s="212" t="s">
        <v>42</v>
      </c>
      <c r="O87" s="84"/>
      <c r="P87" s="213">
        <f>O87*H87</f>
        <v>0</v>
      </c>
      <c r="Q87" s="213">
        <v>0.00047</v>
      </c>
      <c r="R87" s="213">
        <f>Q87*H87</f>
        <v>0.00047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268</v>
      </c>
      <c r="AT87" s="215" t="s">
        <v>126</v>
      </c>
      <c r="AU87" s="215" t="s">
        <v>79</v>
      </c>
      <c r="AY87" s="17" t="s">
        <v>123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79</v>
      </c>
      <c r="BK87" s="216">
        <f>ROUND(I87*H87,2)</f>
        <v>0</v>
      </c>
      <c r="BL87" s="17" t="s">
        <v>268</v>
      </c>
      <c r="BM87" s="215" t="s">
        <v>174</v>
      </c>
    </row>
    <row r="88" spans="1:65" s="2" customFormat="1" ht="16.5" customHeight="1">
      <c r="A88" s="38"/>
      <c r="B88" s="39"/>
      <c r="C88" s="204" t="s">
        <v>148</v>
      </c>
      <c r="D88" s="204" t="s">
        <v>126</v>
      </c>
      <c r="E88" s="205" t="s">
        <v>642</v>
      </c>
      <c r="F88" s="206" t="s">
        <v>643</v>
      </c>
      <c r="G88" s="207" t="s">
        <v>271</v>
      </c>
      <c r="H88" s="208">
        <v>1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42</v>
      </c>
      <c r="O88" s="84"/>
      <c r="P88" s="213">
        <f>O88*H88</f>
        <v>0</v>
      </c>
      <c r="Q88" s="213">
        <v>0.00325</v>
      </c>
      <c r="R88" s="213">
        <f>Q88*H88</f>
        <v>0.00325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268</v>
      </c>
      <c r="AT88" s="215" t="s">
        <v>126</v>
      </c>
      <c r="AU88" s="215" t="s">
        <v>79</v>
      </c>
      <c r="AY88" s="17" t="s">
        <v>123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79</v>
      </c>
      <c r="BK88" s="216">
        <f>ROUND(I88*H88,2)</f>
        <v>0</v>
      </c>
      <c r="BL88" s="17" t="s">
        <v>268</v>
      </c>
      <c r="BM88" s="215" t="s">
        <v>216</v>
      </c>
    </row>
    <row r="89" spans="1:65" s="2" customFormat="1" ht="16.5" customHeight="1">
      <c r="A89" s="38"/>
      <c r="B89" s="39"/>
      <c r="C89" s="204" t="s">
        <v>122</v>
      </c>
      <c r="D89" s="204" t="s">
        <v>126</v>
      </c>
      <c r="E89" s="205" t="s">
        <v>644</v>
      </c>
      <c r="F89" s="206" t="s">
        <v>645</v>
      </c>
      <c r="G89" s="207" t="s">
        <v>230</v>
      </c>
      <c r="H89" s="208">
        <v>2</v>
      </c>
      <c r="I89" s="209"/>
      <c r="J89" s="210">
        <f>ROUND(I89*H89,2)</f>
        <v>0</v>
      </c>
      <c r="K89" s="206" t="s">
        <v>19</v>
      </c>
      <c r="L89" s="44"/>
      <c r="M89" s="211" t="s">
        <v>19</v>
      </c>
      <c r="N89" s="212" t="s">
        <v>42</v>
      </c>
      <c r="O89" s="84"/>
      <c r="P89" s="213">
        <f>O89*H89</f>
        <v>0</v>
      </c>
      <c r="Q89" s="213">
        <v>0.00091</v>
      </c>
      <c r="R89" s="213">
        <f>Q89*H89</f>
        <v>0.00182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268</v>
      </c>
      <c r="AT89" s="215" t="s">
        <v>126</v>
      </c>
      <c r="AU89" s="215" t="s">
        <v>79</v>
      </c>
      <c r="AY89" s="17" t="s">
        <v>123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79</v>
      </c>
      <c r="BK89" s="216">
        <f>ROUND(I89*H89,2)</f>
        <v>0</v>
      </c>
      <c r="BL89" s="17" t="s">
        <v>268</v>
      </c>
      <c r="BM89" s="215" t="s">
        <v>227</v>
      </c>
    </row>
    <row r="90" spans="1:65" s="2" customFormat="1" ht="16.5" customHeight="1">
      <c r="A90" s="38"/>
      <c r="B90" s="39"/>
      <c r="C90" s="204" t="s">
        <v>174</v>
      </c>
      <c r="D90" s="204" t="s">
        <v>126</v>
      </c>
      <c r="E90" s="205" t="s">
        <v>646</v>
      </c>
      <c r="F90" s="206" t="s">
        <v>647</v>
      </c>
      <c r="G90" s="207" t="s">
        <v>230</v>
      </c>
      <c r="H90" s="208">
        <v>20</v>
      </c>
      <c r="I90" s="209"/>
      <c r="J90" s="210">
        <f>ROUND(I90*H90,2)</f>
        <v>0</v>
      </c>
      <c r="K90" s="206" t="s">
        <v>19</v>
      </c>
      <c r="L90" s="44"/>
      <c r="M90" s="211" t="s">
        <v>19</v>
      </c>
      <c r="N90" s="212" t="s">
        <v>42</v>
      </c>
      <c r="O90" s="84"/>
      <c r="P90" s="213">
        <f>O90*H90</f>
        <v>0</v>
      </c>
      <c r="Q90" s="213">
        <v>0.00166</v>
      </c>
      <c r="R90" s="213">
        <f>Q90*H90</f>
        <v>0.0332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268</v>
      </c>
      <c r="AT90" s="215" t="s">
        <v>126</v>
      </c>
      <c r="AU90" s="215" t="s">
        <v>79</v>
      </c>
      <c r="AY90" s="17" t="s">
        <v>123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79</v>
      </c>
      <c r="BK90" s="216">
        <f>ROUND(I90*H90,2)</f>
        <v>0</v>
      </c>
      <c r="BL90" s="17" t="s">
        <v>268</v>
      </c>
      <c r="BM90" s="215" t="s">
        <v>242</v>
      </c>
    </row>
    <row r="91" spans="1:65" s="2" customFormat="1" ht="16.5" customHeight="1">
      <c r="A91" s="38"/>
      <c r="B91" s="39"/>
      <c r="C91" s="204" t="s">
        <v>210</v>
      </c>
      <c r="D91" s="204" t="s">
        <v>126</v>
      </c>
      <c r="E91" s="205" t="s">
        <v>648</v>
      </c>
      <c r="F91" s="206" t="s">
        <v>649</v>
      </c>
      <c r="G91" s="207" t="s">
        <v>230</v>
      </c>
      <c r="H91" s="208">
        <v>2</v>
      </c>
      <c r="I91" s="209"/>
      <c r="J91" s="210">
        <f>ROUND(I91*H91,2)</f>
        <v>0</v>
      </c>
      <c r="K91" s="206" t="s">
        <v>19</v>
      </c>
      <c r="L91" s="44"/>
      <c r="M91" s="211" t="s">
        <v>19</v>
      </c>
      <c r="N91" s="212" t="s">
        <v>42</v>
      </c>
      <c r="O91" s="84"/>
      <c r="P91" s="213">
        <f>O91*H91</f>
        <v>0</v>
      </c>
      <c r="Q91" s="213">
        <v>0.002</v>
      </c>
      <c r="R91" s="213">
        <f>Q91*H91</f>
        <v>0.004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268</v>
      </c>
      <c r="AT91" s="215" t="s">
        <v>126</v>
      </c>
      <c r="AU91" s="215" t="s">
        <v>79</v>
      </c>
      <c r="AY91" s="17" t="s">
        <v>123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79</v>
      </c>
      <c r="BK91" s="216">
        <f>ROUND(I91*H91,2)</f>
        <v>0</v>
      </c>
      <c r="BL91" s="17" t="s">
        <v>268</v>
      </c>
      <c r="BM91" s="215" t="s">
        <v>253</v>
      </c>
    </row>
    <row r="92" spans="1:65" s="2" customFormat="1" ht="16.5" customHeight="1">
      <c r="A92" s="38"/>
      <c r="B92" s="39"/>
      <c r="C92" s="204" t="s">
        <v>216</v>
      </c>
      <c r="D92" s="204" t="s">
        <v>126</v>
      </c>
      <c r="E92" s="205" t="s">
        <v>650</v>
      </c>
      <c r="F92" s="206" t="s">
        <v>651</v>
      </c>
      <c r="G92" s="207" t="s">
        <v>230</v>
      </c>
      <c r="H92" s="208">
        <v>1</v>
      </c>
      <c r="I92" s="209"/>
      <c r="J92" s="210">
        <f>ROUND(I92*H92,2)</f>
        <v>0</v>
      </c>
      <c r="K92" s="206" t="s">
        <v>19</v>
      </c>
      <c r="L92" s="44"/>
      <c r="M92" s="211" t="s">
        <v>19</v>
      </c>
      <c r="N92" s="212" t="s">
        <v>42</v>
      </c>
      <c r="O92" s="84"/>
      <c r="P92" s="213">
        <f>O92*H92</f>
        <v>0</v>
      </c>
      <c r="Q92" s="213">
        <v>0.00235</v>
      </c>
      <c r="R92" s="213">
        <f>Q92*H92</f>
        <v>0.00235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268</v>
      </c>
      <c r="AT92" s="215" t="s">
        <v>126</v>
      </c>
      <c r="AU92" s="215" t="s">
        <v>79</v>
      </c>
      <c r="AY92" s="17" t="s">
        <v>123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79</v>
      </c>
      <c r="BK92" s="216">
        <f>ROUND(I92*H92,2)</f>
        <v>0</v>
      </c>
      <c r="BL92" s="17" t="s">
        <v>268</v>
      </c>
      <c r="BM92" s="215" t="s">
        <v>268</v>
      </c>
    </row>
    <row r="93" spans="1:65" s="2" customFormat="1" ht="16.5" customHeight="1">
      <c r="A93" s="38"/>
      <c r="B93" s="39"/>
      <c r="C93" s="204" t="s">
        <v>192</v>
      </c>
      <c r="D93" s="204" t="s">
        <v>126</v>
      </c>
      <c r="E93" s="205" t="s">
        <v>652</v>
      </c>
      <c r="F93" s="206" t="s">
        <v>653</v>
      </c>
      <c r="G93" s="207" t="s">
        <v>271</v>
      </c>
      <c r="H93" s="208">
        <v>1</v>
      </c>
      <c r="I93" s="209"/>
      <c r="J93" s="210">
        <f>ROUND(I93*H93,2)</f>
        <v>0</v>
      </c>
      <c r="K93" s="206" t="s">
        <v>19</v>
      </c>
      <c r="L93" s="44"/>
      <c r="M93" s="211" t="s">
        <v>19</v>
      </c>
      <c r="N93" s="212" t="s">
        <v>42</v>
      </c>
      <c r="O93" s="84"/>
      <c r="P93" s="213">
        <f>O93*H93</f>
        <v>0</v>
      </c>
      <c r="Q93" s="213">
        <v>0.00404</v>
      </c>
      <c r="R93" s="213">
        <f>Q93*H93</f>
        <v>0.00404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268</v>
      </c>
      <c r="AT93" s="215" t="s">
        <v>126</v>
      </c>
      <c r="AU93" s="215" t="s">
        <v>79</v>
      </c>
      <c r="AY93" s="17" t="s">
        <v>123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79</v>
      </c>
      <c r="BK93" s="216">
        <f>ROUND(I93*H93,2)</f>
        <v>0</v>
      </c>
      <c r="BL93" s="17" t="s">
        <v>268</v>
      </c>
      <c r="BM93" s="215" t="s">
        <v>277</v>
      </c>
    </row>
    <row r="94" spans="1:65" s="2" customFormat="1" ht="16.5" customHeight="1">
      <c r="A94" s="38"/>
      <c r="B94" s="39"/>
      <c r="C94" s="204" t="s">
        <v>227</v>
      </c>
      <c r="D94" s="204" t="s">
        <v>126</v>
      </c>
      <c r="E94" s="205" t="s">
        <v>654</v>
      </c>
      <c r="F94" s="206" t="s">
        <v>655</v>
      </c>
      <c r="G94" s="207" t="s">
        <v>178</v>
      </c>
      <c r="H94" s="208">
        <v>1</v>
      </c>
      <c r="I94" s="209"/>
      <c r="J94" s="210">
        <f>ROUND(I94*H94,2)</f>
        <v>0</v>
      </c>
      <c r="K94" s="206" t="s">
        <v>19</v>
      </c>
      <c r="L94" s="44"/>
      <c r="M94" s="211" t="s">
        <v>19</v>
      </c>
      <c r="N94" s="212" t="s">
        <v>42</v>
      </c>
      <c r="O94" s="84"/>
      <c r="P94" s="213">
        <f>O94*H94</f>
        <v>0</v>
      </c>
      <c r="Q94" s="213">
        <v>0.00023</v>
      </c>
      <c r="R94" s="213">
        <f>Q94*H94</f>
        <v>0.00023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268</v>
      </c>
      <c r="AT94" s="215" t="s">
        <v>126</v>
      </c>
      <c r="AU94" s="215" t="s">
        <v>79</v>
      </c>
      <c r="AY94" s="17" t="s">
        <v>123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79</v>
      </c>
      <c r="BK94" s="216">
        <f>ROUND(I94*H94,2)</f>
        <v>0</v>
      </c>
      <c r="BL94" s="17" t="s">
        <v>268</v>
      </c>
      <c r="BM94" s="215" t="s">
        <v>285</v>
      </c>
    </row>
    <row r="95" spans="1:65" s="2" customFormat="1" ht="16.5" customHeight="1">
      <c r="A95" s="38"/>
      <c r="B95" s="39"/>
      <c r="C95" s="204" t="s">
        <v>236</v>
      </c>
      <c r="D95" s="204" t="s">
        <v>126</v>
      </c>
      <c r="E95" s="205" t="s">
        <v>656</v>
      </c>
      <c r="F95" s="206" t="s">
        <v>657</v>
      </c>
      <c r="G95" s="207" t="s">
        <v>178</v>
      </c>
      <c r="H95" s="208">
        <v>1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42</v>
      </c>
      <c r="O95" s="84"/>
      <c r="P95" s="213">
        <f>O95*H95</f>
        <v>0</v>
      </c>
      <c r="Q95" s="213">
        <v>0.00037</v>
      </c>
      <c r="R95" s="213">
        <f>Q95*H95</f>
        <v>0.00037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268</v>
      </c>
      <c r="AT95" s="215" t="s">
        <v>126</v>
      </c>
      <c r="AU95" s="215" t="s">
        <v>79</v>
      </c>
      <c r="AY95" s="17" t="s">
        <v>123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79</v>
      </c>
      <c r="BK95" s="216">
        <f>ROUND(I95*H95,2)</f>
        <v>0</v>
      </c>
      <c r="BL95" s="17" t="s">
        <v>268</v>
      </c>
      <c r="BM95" s="215" t="s">
        <v>297</v>
      </c>
    </row>
    <row r="96" spans="1:65" s="2" customFormat="1" ht="16.5" customHeight="1">
      <c r="A96" s="38"/>
      <c r="B96" s="39"/>
      <c r="C96" s="204" t="s">
        <v>242</v>
      </c>
      <c r="D96" s="204" t="s">
        <v>126</v>
      </c>
      <c r="E96" s="205" t="s">
        <v>658</v>
      </c>
      <c r="F96" s="206" t="s">
        <v>659</v>
      </c>
      <c r="G96" s="207" t="s">
        <v>178</v>
      </c>
      <c r="H96" s="208">
        <v>3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42</v>
      </c>
      <c r="O96" s="84"/>
      <c r="P96" s="213">
        <f>O96*H96</f>
        <v>0</v>
      </c>
      <c r="Q96" s="213">
        <v>0.00066</v>
      </c>
      <c r="R96" s="213">
        <f>Q96*H96</f>
        <v>0.00198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268</v>
      </c>
      <c r="AT96" s="215" t="s">
        <v>126</v>
      </c>
      <c r="AU96" s="215" t="s">
        <v>79</v>
      </c>
      <c r="AY96" s="17" t="s">
        <v>123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79</v>
      </c>
      <c r="BK96" s="216">
        <f>ROUND(I96*H96,2)</f>
        <v>0</v>
      </c>
      <c r="BL96" s="17" t="s">
        <v>268</v>
      </c>
      <c r="BM96" s="215" t="s">
        <v>307</v>
      </c>
    </row>
    <row r="97" spans="1:65" s="2" customFormat="1" ht="16.5" customHeight="1">
      <c r="A97" s="38"/>
      <c r="B97" s="39"/>
      <c r="C97" s="204" t="s">
        <v>247</v>
      </c>
      <c r="D97" s="204" t="s">
        <v>126</v>
      </c>
      <c r="E97" s="205" t="s">
        <v>660</v>
      </c>
      <c r="F97" s="206" t="s">
        <v>661</v>
      </c>
      <c r="G97" s="207" t="s">
        <v>178</v>
      </c>
      <c r="H97" s="208">
        <v>1</v>
      </c>
      <c r="I97" s="209"/>
      <c r="J97" s="210">
        <f>ROUND(I97*H97,2)</f>
        <v>0</v>
      </c>
      <c r="K97" s="206" t="s">
        <v>19</v>
      </c>
      <c r="L97" s="44"/>
      <c r="M97" s="211" t="s">
        <v>19</v>
      </c>
      <c r="N97" s="212" t="s">
        <v>42</v>
      </c>
      <c r="O97" s="84"/>
      <c r="P97" s="213">
        <f>O97*H97</f>
        <v>0</v>
      </c>
      <c r="Q97" s="213">
        <v>0.00011</v>
      </c>
      <c r="R97" s="213">
        <f>Q97*H97</f>
        <v>0.00011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268</v>
      </c>
      <c r="AT97" s="215" t="s">
        <v>126</v>
      </c>
      <c r="AU97" s="215" t="s">
        <v>79</v>
      </c>
      <c r="AY97" s="17" t="s">
        <v>123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79</v>
      </c>
      <c r="BK97" s="216">
        <f>ROUND(I97*H97,2)</f>
        <v>0</v>
      </c>
      <c r="BL97" s="17" t="s">
        <v>268</v>
      </c>
      <c r="BM97" s="215" t="s">
        <v>317</v>
      </c>
    </row>
    <row r="98" spans="1:65" s="2" customFormat="1" ht="16.5" customHeight="1">
      <c r="A98" s="38"/>
      <c r="B98" s="39"/>
      <c r="C98" s="204" t="s">
        <v>253</v>
      </c>
      <c r="D98" s="204" t="s">
        <v>126</v>
      </c>
      <c r="E98" s="205" t="s">
        <v>662</v>
      </c>
      <c r="F98" s="206" t="s">
        <v>663</v>
      </c>
      <c r="G98" s="207" t="s">
        <v>230</v>
      </c>
      <c r="H98" s="208">
        <v>16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42</v>
      </c>
      <c r="O98" s="84"/>
      <c r="P98" s="213">
        <f>O98*H98</f>
        <v>0</v>
      </c>
      <c r="Q98" s="213">
        <v>0.00011</v>
      </c>
      <c r="R98" s="213">
        <f>Q98*H98</f>
        <v>0.00176</v>
      </c>
      <c r="S98" s="213">
        <v>0.00215</v>
      </c>
      <c r="T98" s="214">
        <f>S98*H98</f>
        <v>0.0344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268</v>
      </c>
      <c r="AT98" s="215" t="s">
        <v>126</v>
      </c>
      <c r="AU98" s="215" t="s">
        <v>79</v>
      </c>
      <c r="AY98" s="17" t="s">
        <v>123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79</v>
      </c>
      <c r="BK98" s="216">
        <f>ROUND(I98*H98,2)</f>
        <v>0</v>
      </c>
      <c r="BL98" s="17" t="s">
        <v>268</v>
      </c>
      <c r="BM98" s="215" t="s">
        <v>329</v>
      </c>
    </row>
    <row r="99" spans="1:65" s="2" customFormat="1" ht="16.5" customHeight="1">
      <c r="A99" s="38"/>
      <c r="B99" s="39"/>
      <c r="C99" s="204" t="s">
        <v>8</v>
      </c>
      <c r="D99" s="204" t="s">
        <v>126</v>
      </c>
      <c r="E99" s="205" t="s">
        <v>664</v>
      </c>
      <c r="F99" s="206" t="s">
        <v>665</v>
      </c>
      <c r="G99" s="207" t="s">
        <v>230</v>
      </c>
      <c r="H99" s="208">
        <v>12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42</v>
      </c>
      <c r="O99" s="84"/>
      <c r="P99" s="213">
        <f>O99*H99</f>
        <v>0</v>
      </c>
      <c r="Q99" s="213">
        <v>0.00011</v>
      </c>
      <c r="R99" s="213">
        <f>Q99*H99</f>
        <v>0.00132</v>
      </c>
      <c r="S99" s="213">
        <v>0.00215</v>
      </c>
      <c r="T99" s="214">
        <f>S99*H99</f>
        <v>0.0258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268</v>
      </c>
      <c r="AT99" s="215" t="s">
        <v>126</v>
      </c>
      <c r="AU99" s="215" t="s">
        <v>79</v>
      </c>
      <c r="AY99" s="17" t="s">
        <v>123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79</v>
      </c>
      <c r="BK99" s="216">
        <f>ROUND(I99*H99,2)</f>
        <v>0</v>
      </c>
      <c r="BL99" s="17" t="s">
        <v>268</v>
      </c>
      <c r="BM99" s="215" t="s">
        <v>338</v>
      </c>
    </row>
    <row r="100" spans="1:65" s="2" customFormat="1" ht="16.5" customHeight="1">
      <c r="A100" s="38"/>
      <c r="B100" s="39"/>
      <c r="C100" s="204" t="s">
        <v>268</v>
      </c>
      <c r="D100" s="204" t="s">
        <v>126</v>
      </c>
      <c r="E100" s="205" t="s">
        <v>666</v>
      </c>
      <c r="F100" s="206" t="s">
        <v>667</v>
      </c>
      <c r="G100" s="207" t="s">
        <v>230</v>
      </c>
      <c r="H100" s="208">
        <v>29</v>
      </c>
      <c r="I100" s="209"/>
      <c r="J100" s="210">
        <f>ROUND(I100*H100,2)</f>
        <v>0</v>
      </c>
      <c r="K100" s="206" t="s">
        <v>19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0.00039</v>
      </c>
      <c r="R100" s="213">
        <f>Q100*H100</f>
        <v>0.01131</v>
      </c>
      <c r="S100" s="213">
        <v>0.00342</v>
      </c>
      <c r="T100" s="214">
        <f>S100*H100</f>
        <v>0.09917999999999999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268</v>
      </c>
      <c r="AT100" s="215" t="s">
        <v>126</v>
      </c>
      <c r="AU100" s="215" t="s">
        <v>79</v>
      </c>
      <c r="AY100" s="17" t="s">
        <v>123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79</v>
      </c>
      <c r="BK100" s="216">
        <f>ROUND(I100*H100,2)</f>
        <v>0</v>
      </c>
      <c r="BL100" s="17" t="s">
        <v>268</v>
      </c>
      <c r="BM100" s="215" t="s">
        <v>289</v>
      </c>
    </row>
    <row r="101" spans="1:65" s="2" customFormat="1" ht="16.5" customHeight="1">
      <c r="A101" s="38"/>
      <c r="B101" s="39"/>
      <c r="C101" s="204" t="s">
        <v>273</v>
      </c>
      <c r="D101" s="204" t="s">
        <v>126</v>
      </c>
      <c r="E101" s="205" t="s">
        <v>668</v>
      </c>
      <c r="F101" s="206" t="s">
        <v>669</v>
      </c>
      <c r="G101" s="207" t="s">
        <v>670</v>
      </c>
      <c r="H101" s="208">
        <v>2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42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0.00513</v>
      </c>
      <c r="T101" s="214">
        <f>S101*H101</f>
        <v>0.01026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268</v>
      </c>
      <c r="AT101" s="215" t="s">
        <v>126</v>
      </c>
      <c r="AU101" s="215" t="s">
        <v>79</v>
      </c>
      <c r="AY101" s="17" t="s">
        <v>123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79</v>
      </c>
      <c r="BK101" s="216">
        <f>ROUND(I101*H101,2)</f>
        <v>0</v>
      </c>
      <c r="BL101" s="17" t="s">
        <v>268</v>
      </c>
      <c r="BM101" s="215" t="s">
        <v>357</v>
      </c>
    </row>
    <row r="102" spans="1:65" s="2" customFormat="1" ht="16.5" customHeight="1">
      <c r="A102" s="38"/>
      <c r="B102" s="39"/>
      <c r="C102" s="204" t="s">
        <v>277</v>
      </c>
      <c r="D102" s="204" t="s">
        <v>126</v>
      </c>
      <c r="E102" s="205" t="s">
        <v>671</v>
      </c>
      <c r="F102" s="206" t="s">
        <v>672</v>
      </c>
      <c r="G102" s="207" t="s">
        <v>670</v>
      </c>
      <c r="H102" s="208">
        <v>1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42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0.00722</v>
      </c>
      <c r="T102" s="214">
        <f>S102*H102</f>
        <v>0.00722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268</v>
      </c>
      <c r="AT102" s="215" t="s">
        <v>126</v>
      </c>
      <c r="AU102" s="215" t="s">
        <v>79</v>
      </c>
      <c r="AY102" s="17" t="s">
        <v>123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79</v>
      </c>
      <c r="BK102" s="216">
        <f>ROUND(I102*H102,2)</f>
        <v>0</v>
      </c>
      <c r="BL102" s="17" t="s">
        <v>268</v>
      </c>
      <c r="BM102" s="215" t="s">
        <v>370</v>
      </c>
    </row>
    <row r="103" spans="1:65" s="2" customFormat="1" ht="16.5" customHeight="1">
      <c r="A103" s="38"/>
      <c r="B103" s="39"/>
      <c r="C103" s="204" t="s">
        <v>281</v>
      </c>
      <c r="D103" s="204" t="s">
        <v>126</v>
      </c>
      <c r="E103" s="205" t="s">
        <v>673</v>
      </c>
      <c r="F103" s="206" t="s">
        <v>674</v>
      </c>
      <c r="G103" s="207" t="s">
        <v>178</v>
      </c>
      <c r="H103" s="208">
        <v>1</v>
      </c>
      <c r="I103" s="209"/>
      <c r="J103" s="210">
        <f>ROUND(I103*H103,2)</f>
        <v>0</v>
      </c>
      <c r="K103" s="206" t="s">
        <v>19</v>
      </c>
      <c r="L103" s="44"/>
      <c r="M103" s="211" t="s">
        <v>19</v>
      </c>
      <c r="N103" s="212" t="s">
        <v>42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0.00089</v>
      </c>
      <c r="T103" s="214">
        <f>S103*H103</f>
        <v>0.00089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268</v>
      </c>
      <c r="AT103" s="215" t="s">
        <v>126</v>
      </c>
      <c r="AU103" s="215" t="s">
        <v>79</v>
      </c>
      <c r="AY103" s="17" t="s">
        <v>123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79</v>
      </c>
      <c r="BK103" s="216">
        <f>ROUND(I103*H103,2)</f>
        <v>0</v>
      </c>
      <c r="BL103" s="17" t="s">
        <v>268</v>
      </c>
      <c r="BM103" s="215" t="s">
        <v>380</v>
      </c>
    </row>
    <row r="104" spans="1:65" s="2" customFormat="1" ht="16.5" customHeight="1">
      <c r="A104" s="38"/>
      <c r="B104" s="39"/>
      <c r="C104" s="204" t="s">
        <v>285</v>
      </c>
      <c r="D104" s="204" t="s">
        <v>126</v>
      </c>
      <c r="E104" s="205" t="s">
        <v>675</v>
      </c>
      <c r="F104" s="206" t="s">
        <v>676</v>
      </c>
      <c r="G104" s="207" t="s">
        <v>178</v>
      </c>
      <c r="H104" s="208">
        <v>1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42</v>
      </c>
      <c r="O104" s="84"/>
      <c r="P104" s="213">
        <f>O104*H104</f>
        <v>0</v>
      </c>
      <c r="Q104" s="213">
        <v>0.00615</v>
      </c>
      <c r="R104" s="213">
        <f>Q104*H104</f>
        <v>0.00615</v>
      </c>
      <c r="S104" s="213">
        <v>0.026</v>
      </c>
      <c r="T104" s="214">
        <f>S104*H104</f>
        <v>0.026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268</v>
      </c>
      <c r="AT104" s="215" t="s">
        <v>126</v>
      </c>
      <c r="AU104" s="215" t="s">
        <v>79</v>
      </c>
      <c r="AY104" s="17" t="s">
        <v>123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79</v>
      </c>
      <c r="BK104" s="216">
        <f>ROUND(I104*H104,2)</f>
        <v>0</v>
      </c>
      <c r="BL104" s="17" t="s">
        <v>268</v>
      </c>
      <c r="BM104" s="215" t="s">
        <v>390</v>
      </c>
    </row>
    <row r="105" spans="1:65" s="2" customFormat="1" ht="16.5" customHeight="1">
      <c r="A105" s="38"/>
      <c r="B105" s="39"/>
      <c r="C105" s="204" t="s">
        <v>7</v>
      </c>
      <c r="D105" s="204" t="s">
        <v>126</v>
      </c>
      <c r="E105" s="205" t="s">
        <v>677</v>
      </c>
      <c r="F105" s="206" t="s">
        <v>678</v>
      </c>
      <c r="G105" s="207" t="s">
        <v>239</v>
      </c>
      <c r="H105" s="208">
        <v>0.204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42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268</v>
      </c>
      <c r="AT105" s="215" t="s">
        <v>126</v>
      </c>
      <c r="AU105" s="215" t="s">
        <v>79</v>
      </c>
      <c r="AY105" s="17" t="s">
        <v>123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79</v>
      </c>
      <c r="BK105" s="216">
        <f>ROUND(I105*H105,2)</f>
        <v>0</v>
      </c>
      <c r="BL105" s="17" t="s">
        <v>268</v>
      </c>
      <c r="BM105" s="215" t="s">
        <v>399</v>
      </c>
    </row>
    <row r="106" spans="1:65" s="2" customFormat="1" ht="16.5" customHeight="1">
      <c r="A106" s="38"/>
      <c r="B106" s="39"/>
      <c r="C106" s="204" t="s">
        <v>297</v>
      </c>
      <c r="D106" s="204" t="s">
        <v>126</v>
      </c>
      <c r="E106" s="205" t="s">
        <v>679</v>
      </c>
      <c r="F106" s="206" t="s">
        <v>680</v>
      </c>
      <c r="G106" s="207" t="s">
        <v>239</v>
      </c>
      <c r="H106" s="208">
        <v>0.073</v>
      </c>
      <c r="I106" s="209"/>
      <c r="J106" s="210">
        <f>ROUND(I106*H106,2)</f>
        <v>0</v>
      </c>
      <c r="K106" s="206" t="s">
        <v>19</v>
      </c>
      <c r="L106" s="44"/>
      <c r="M106" s="211" t="s">
        <v>19</v>
      </c>
      <c r="N106" s="212" t="s">
        <v>42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268</v>
      </c>
      <c r="AT106" s="215" t="s">
        <v>126</v>
      </c>
      <c r="AU106" s="215" t="s">
        <v>79</v>
      </c>
      <c r="AY106" s="17" t="s">
        <v>123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79</v>
      </c>
      <c r="BK106" s="216">
        <f>ROUND(I106*H106,2)</f>
        <v>0</v>
      </c>
      <c r="BL106" s="17" t="s">
        <v>268</v>
      </c>
      <c r="BM106" s="215" t="s">
        <v>410</v>
      </c>
    </row>
    <row r="107" spans="1:63" s="12" customFormat="1" ht="25.9" customHeight="1">
      <c r="A107" s="12"/>
      <c r="B107" s="188"/>
      <c r="C107" s="189"/>
      <c r="D107" s="190" t="s">
        <v>70</v>
      </c>
      <c r="E107" s="191" t="s">
        <v>681</v>
      </c>
      <c r="F107" s="191" t="s">
        <v>682</v>
      </c>
      <c r="G107" s="189"/>
      <c r="H107" s="189"/>
      <c r="I107" s="192"/>
      <c r="J107" s="193">
        <f>BK107</f>
        <v>0</v>
      </c>
      <c r="K107" s="189"/>
      <c r="L107" s="194"/>
      <c r="M107" s="195"/>
      <c r="N107" s="196"/>
      <c r="O107" s="196"/>
      <c r="P107" s="197">
        <f>SUM(P108:P110)</f>
        <v>0</v>
      </c>
      <c r="Q107" s="196"/>
      <c r="R107" s="197">
        <f>SUM(R108:R110)</f>
        <v>5E-05</v>
      </c>
      <c r="S107" s="196"/>
      <c r="T107" s="198">
        <f>SUM(T108:T110)</f>
        <v>0.2845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9" t="s">
        <v>81</v>
      </c>
      <c r="AT107" s="200" t="s">
        <v>70</v>
      </c>
      <c r="AU107" s="200" t="s">
        <v>71</v>
      </c>
      <c r="AY107" s="199" t="s">
        <v>123</v>
      </c>
      <c r="BK107" s="201">
        <f>SUM(BK108:BK110)</f>
        <v>0</v>
      </c>
    </row>
    <row r="108" spans="1:65" s="2" customFormat="1" ht="16.5" customHeight="1">
      <c r="A108" s="38"/>
      <c r="B108" s="39"/>
      <c r="C108" s="204" t="s">
        <v>302</v>
      </c>
      <c r="D108" s="204" t="s">
        <v>126</v>
      </c>
      <c r="E108" s="205" t="s">
        <v>683</v>
      </c>
      <c r="F108" s="206" t="s">
        <v>684</v>
      </c>
      <c r="G108" s="207" t="s">
        <v>271</v>
      </c>
      <c r="H108" s="208">
        <v>5</v>
      </c>
      <c r="I108" s="209"/>
      <c r="J108" s="210">
        <f>ROUND(I108*H108,2)</f>
        <v>0</v>
      </c>
      <c r="K108" s="206" t="s">
        <v>19</v>
      </c>
      <c r="L108" s="44"/>
      <c r="M108" s="211" t="s">
        <v>19</v>
      </c>
      <c r="N108" s="212" t="s">
        <v>42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0.0435</v>
      </c>
      <c r="T108" s="214">
        <f>S108*H108</f>
        <v>0.21749999999999997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268</v>
      </c>
      <c r="AT108" s="215" t="s">
        <v>126</v>
      </c>
      <c r="AU108" s="215" t="s">
        <v>79</v>
      </c>
      <c r="AY108" s="17" t="s">
        <v>123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79</v>
      </c>
      <c r="BK108" s="216">
        <f>ROUND(I108*H108,2)</f>
        <v>0</v>
      </c>
      <c r="BL108" s="17" t="s">
        <v>268</v>
      </c>
      <c r="BM108" s="215" t="s">
        <v>422</v>
      </c>
    </row>
    <row r="109" spans="1:65" s="2" customFormat="1" ht="16.5" customHeight="1">
      <c r="A109" s="38"/>
      <c r="B109" s="39"/>
      <c r="C109" s="204" t="s">
        <v>307</v>
      </c>
      <c r="D109" s="204" t="s">
        <v>126</v>
      </c>
      <c r="E109" s="205" t="s">
        <v>685</v>
      </c>
      <c r="F109" s="206" t="s">
        <v>686</v>
      </c>
      <c r="G109" s="207" t="s">
        <v>271</v>
      </c>
      <c r="H109" s="208">
        <v>1</v>
      </c>
      <c r="I109" s="209"/>
      <c r="J109" s="210">
        <f>ROUND(I109*H109,2)</f>
        <v>0</v>
      </c>
      <c r="K109" s="206" t="s">
        <v>19</v>
      </c>
      <c r="L109" s="44"/>
      <c r="M109" s="211" t="s">
        <v>19</v>
      </c>
      <c r="N109" s="212" t="s">
        <v>42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0.067</v>
      </c>
      <c r="T109" s="214">
        <f>S109*H109</f>
        <v>0.067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268</v>
      </c>
      <c r="AT109" s="215" t="s">
        <v>126</v>
      </c>
      <c r="AU109" s="215" t="s">
        <v>79</v>
      </c>
      <c r="AY109" s="17" t="s">
        <v>123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79</v>
      </c>
      <c r="BK109" s="216">
        <f>ROUND(I109*H109,2)</f>
        <v>0</v>
      </c>
      <c r="BL109" s="17" t="s">
        <v>268</v>
      </c>
      <c r="BM109" s="215" t="s">
        <v>431</v>
      </c>
    </row>
    <row r="110" spans="1:65" s="2" customFormat="1" ht="16.5" customHeight="1">
      <c r="A110" s="38"/>
      <c r="B110" s="39"/>
      <c r="C110" s="204" t="s">
        <v>312</v>
      </c>
      <c r="D110" s="204" t="s">
        <v>126</v>
      </c>
      <c r="E110" s="205" t="s">
        <v>687</v>
      </c>
      <c r="F110" s="206" t="s">
        <v>688</v>
      </c>
      <c r="G110" s="207" t="s">
        <v>178</v>
      </c>
      <c r="H110" s="208">
        <v>1</v>
      </c>
      <c r="I110" s="209"/>
      <c r="J110" s="210">
        <f>ROUND(I110*H110,2)</f>
        <v>0</v>
      </c>
      <c r="K110" s="206" t="s">
        <v>19</v>
      </c>
      <c r="L110" s="44"/>
      <c r="M110" s="264" t="s">
        <v>19</v>
      </c>
      <c r="N110" s="265" t="s">
        <v>42</v>
      </c>
      <c r="O110" s="224"/>
      <c r="P110" s="262">
        <f>O110*H110</f>
        <v>0</v>
      </c>
      <c r="Q110" s="262">
        <v>5E-05</v>
      </c>
      <c r="R110" s="262">
        <f>Q110*H110</f>
        <v>5E-05</v>
      </c>
      <c r="S110" s="262">
        <v>0</v>
      </c>
      <c r="T110" s="263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268</v>
      </c>
      <c r="AT110" s="215" t="s">
        <v>126</v>
      </c>
      <c r="AU110" s="215" t="s">
        <v>79</v>
      </c>
      <c r="AY110" s="17" t="s">
        <v>123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79</v>
      </c>
      <c r="BK110" s="216">
        <f>ROUND(I110*H110,2)</f>
        <v>0</v>
      </c>
      <c r="BL110" s="17" t="s">
        <v>268</v>
      </c>
      <c r="BM110" s="215" t="s">
        <v>440</v>
      </c>
    </row>
    <row r="111" spans="1:31" s="2" customFormat="1" ht="6.95" customHeight="1">
      <c r="A111" s="38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44"/>
      <c r="M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</sheetData>
  <sheetProtection password="CC35" sheet="1" objects="1" scenarios="1" formatColumns="0" formatRows="0" autoFilter="0"/>
  <autoFilter ref="C81:K11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81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zakázky'!K6</f>
        <v>Rekonstrukce výtápění v 1NP objektu klubu důchodců Pohádka Varnsdorf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689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zakázky'!AN8</f>
        <v>27. 8. 2023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zakázky'!AN10="","",'Rekapitulace zakázky'!AN10)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zakázky'!E11="","",'Rekapitulace zakázky'!E11)</f>
        <v>Město Varnsdorf</v>
      </c>
      <c r="F15" s="38"/>
      <c r="G15" s="38"/>
      <c r="H15" s="38"/>
      <c r="I15" s="132" t="s">
        <v>28</v>
      </c>
      <c r="J15" s="136" t="str">
        <f>IF('Rekapitulace zakázky'!AN11="","",'Rekapitulace zakázky'!AN11)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zakázky'!E14</f>
        <v>Vyplň údaj</v>
      </c>
      <c r="F18" s="136"/>
      <c r="G18" s="136"/>
      <c r="H18" s="136"/>
      <c r="I18" s="132" t="s">
        <v>28</v>
      </c>
      <c r="J18" s="33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zakázky'!AN16="","",'Rekapitulace zakázky'!AN16)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zakázky'!E17="","",'Rekapitulace zakázky'!E17)</f>
        <v>Pavel Hruška</v>
      </c>
      <c r="F21" s="38"/>
      <c r="G21" s="38"/>
      <c r="H21" s="38"/>
      <c r="I21" s="132" t="s">
        <v>28</v>
      </c>
      <c r="J21" s="136" t="str">
        <f>IF('Rekapitulace zakázky'!AN17="","",'Rekapitulace zakázky'!AN17)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>Pavel Hruška</v>
      </c>
      <c r="F24" s="38"/>
      <c r="G24" s="38"/>
      <c r="H24" s="38"/>
      <c r="I24" s="132" t="s">
        <v>28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ROUND(J90,2)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ROUND((SUM(BE90:BE206)),2)</f>
        <v>0</v>
      </c>
      <c r="G33" s="38"/>
      <c r="H33" s="38"/>
      <c r="I33" s="148">
        <v>0.21</v>
      </c>
      <c r="J33" s="147">
        <f>ROUND(((SUM(BE90:BE206))*I33),2)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ROUND((SUM(BF90:BF206)),2)</f>
        <v>0</v>
      </c>
      <c r="G34" s="38"/>
      <c r="H34" s="38"/>
      <c r="I34" s="148">
        <v>0.15</v>
      </c>
      <c r="J34" s="147">
        <f>ROUND(((SUM(BF90:BF206))*I34),2)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ROUND((SUM(BG90:BG206)),2)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ROUND((SUM(BH90:BH206)),2)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ROUND((SUM(BI90:BI206)),2)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výtápění v 1NP objektu klubu důchodců Pohádka Varnsdorf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4 - Zdravotně technická instalace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27. 8. 2023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Varnsdorf</v>
      </c>
      <c r="G54" s="40"/>
      <c r="H54" s="40"/>
      <c r="I54" s="32" t="s">
        <v>31</v>
      </c>
      <c r="J54" s="36" t="str">
        <f>E21</f>
        <v>Pavel Hruška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Pavel Hruška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159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690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160</v>
      </c>
      <c r="E62" s="174"/>
      <c r="F62" s="174"/>
      <c r="G62" s="174"/>
      <c r="H62" s="174"/>
      <c r="I62" s="174"/>
      <c r="J62" s="175">
        <f>J95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161</v>
      </c>
      <c r="E63" s="174"/>
      <c r="F63" s="174"/>
      <c r="G63" s="174"/>
      <c r="H63" s="174"/>
      <c r="I63" s="174"/>
      <c r="J63" s="175">
        <f>J117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162</v>
      </c>
      <c r="E64" s="174"/>
      <c r="F64" s="174"/>
      <c r="G64" s="174"/>
      <c r="H64" s="174"/>
      <c r="I64" s="174"/>
      <c r="J64" s="175">
        <f>J133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163</v>
      </c>
      <c r="E65" s="174"/>
      <c r="F65" s="174"/>
      <c r="G65" s="174"/>
      <c r="H65" s="174"/>
      <c r="I65" s="174"/>
      <c r="J65" s="175">
        <f>J143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164</v>
      </c>
      <c r="E66" s="168"/>
      <c r="F66" s="168"/>
      <c r="G66" s="168"/>
      <c r="H66" s="168"/>
      <c r="I66" s="168"/>
      <c r="J66" s="169">
        <f>J146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691</v>
      </c>
      <c r="E67" s="174"/>
      <c r="F67" s="174"/>
      <c r="G67" s="174"/>
      <c r="H67" s="174"/>
      <c r="I67" s="174"/>
      <c r="J67" s="175">
        <f>J147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692</v>
      </c>
      <c r="E68" s="174"/>
      <c r="F68" s="174"/>
      <c r="G68" s="174"/>
      <c r="H68" s="174"/>
      <c r="I68" s="174"/>
      <c r="J68" s="175">
        <f>J161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170</v>
      </c>
      <c r="E69" s="174"/>
      <c r="F69" s="174"/>
      <c r="G69" s="174"/>
      <c r="H69" s="174"/>
      <c r="I69" s="174"/>
      <c r="J69" s="175">
        <f>J189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5"/>
      <c r="C70" s="166"/>
      <c r="D70" s="167" t="s">
        <v>171</v>
      </c>
      <c r="E70" s="168"/>
      <c r="F70" s="168"/>
      <c r="G70" s="168"/>
      <c r="H70" s="168"/>
      <c r="I70" s="168"/>
      <c r="J70" s="169">
        <f>J203</f>
        <v>0</v>
      </c>
      <c r="K70" s="166"/>
      <c r="L70" s="17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107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0" t="str">
        <f>E7</f>
        <v>Rekonstrukce výtápění v 1NP objektu klubu důchodců Pohádka Varnsdorf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95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E9</f>
        <v>SO 4 - Zdravotně technická instalace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F12</f>
        <v xml:space="preserve"> </v>
      </c>
      <c r="G84" s="40"/>
      <c r="H84" s="40"/>
      <c r="I84" s="32" t="s">
        <v>23</v>
      </c>
      <c r="J84" s="72" t="str">
        <f>IF(J12="","",J12)</f>
        <v>27. 8. 2023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E15</f>
        <v>Město Varnsdorf</v>
      </c>
      <c r="G86" s="40"/>
      <c r="H86" s="40"/>
      <c r="I86" s="32" t="s">
        <v>31</v>
      </c>
      <c r="J86" s="36" t="str">
        <f>E21</f>
        <v>Pavel Hruška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29</v>
      </c>
      <c r="D87" s="40"/>
      <c r="E87" s="40"/>
      <c r="F87" s="27" t="str">
        <f>IF(E18="","",E18)</f>
        <v>Vyplň údaj</v>
      </c>
      <c r="G87" s="40"/>
      <c r="H87" s="40"/>
      <c r="I87" s="32" t="s">
        <v>34</v>
      </c>
      <c r="J87" s="36" t="str">
        <f>E24</f>
        <v>Pavel Hruška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77"/>
      <c r="B89" s="178"/>
      <c r="C89" s="179" t="s">
        <v>108</v>
      </c>
      <c r="D89" s="180" t="s">
        <v>56</v>
      </c>
      <c r="E89" s="180" t="s">
        <v>52</v>
      </c>
      <c r="F89" s="180" t="s">
        <v>53</v>
      </c>
      <c r="G89" s="180" t="s">
        <v>109</v>
      </c>
      <c r="H89" s="180" t="s">
        <v>110</v>
      </c>
      <c r="I89" s="180" t="s">
        <v>111</v>
      </c>
      <c r="J89" s="180" t="s">
        <v>99</v>
      </c>
      <c r="K89" s="181" t="s">
        <v>112</v>
      </c>
      <c r="L89" s="182"/>
      <c r="M89" s="92" t="s">
        <v>19</v>
      </c>
      <c r="N89" s="93" t="s">
        <v>41</v>
      </c>
      <c r="O89" s="93" t="s">
        <v>113</v>
      </c>
      <c r="P89" s="93" t="s">
        <v>114</v>
      </c>
      <c r="Q89" s="93" t="s">
        <v>115</v>
      </c>
      <c r="R89" s="93" t="s">
        <v>116</v>
      </c>
      <c r="S89" s="93" t="s">
        <v>117</v>
      </c>
      <c r="T89" s="94" t="s">
        <v>118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1:63" s="2" customFormat="1" ht="22.8" customHeight="1">
      <c r="A90" s="38"/>
      <c r="B90" s="39"/>
      <c r="C90" s="99" t="s">
        <v>119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P91+P146+P203</f>
        <v>0</v>
      </c>
      <c r="Q90" s="96"/>
      <c r="R90" s="185">
        <f>R91+R146+R203</f>
        <v>0.15897039999999998</v>
      </c>
      <c r="S90" s="96"/>
      <c r="T90" s="186">
        <f>T91+T146+T203</f>
        <v>0.46099999999999997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70</v>
      </c>
      <c r="AU90" s="17" t="s">
        <v>100</v>
      </c>
      <c r="BK90" s="187">
        <f>BK91+BK146+BK203</f>
        <v>0</v>
      </c>
    </row>
    <row r="91" spans="1:63" s="12" customFormat="1" ht="25.9" customHeight="1">
      <c r="A91" s="12"/>
      <c r="B91" s="188"/>
      <c r="C91" s="189"/>
      <c r="D91" s="190" t="s">
        <v>70</v>
      </c>
      <c r="E91" s="191" t="s">
        <v>172</v>
      </c>
      <c r="F91" s="191" t="s">
        <v>173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P92+P95+P117+P133+P143</f>
        <v>0</v>
      </c>
      <c r="Q91" s="196"/>
      <c r="R91" s="197">
        <f>R92+R95+R117+R133+R143</f>
        <v>0.1342004</v>
      </c>
      <c r="S91" s="196"/>
      <c r="T91" s="198">
        <f>T92+T95+T117+T133+T143</f>
        <v>0.46099999999999997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79</v>
      </c>
      <c r="AT91" s="200" t="s">
        <v>70</v>
      </c>
      <c r="AU91" s="200" t="s">
        <v>71</v>
      </c>
      <c r="AY91" s="199" t="s">
        <v>123</v>
      </c>
      <c r="BK91" s="201">
        <f>BK92+BK95+BK117+BK133+BK143</f>
        <v>0</v>
      </c>
    </row>
    <row r="92" spans="1:63" s="12" customFormat="1" ht="22.8" customHeight="1">
      <c r="A92" s="12"/>
      <c r="B92" s="188"/>
      <c r="C92" s="189"/>
      <c r="D92" s="190" t="s">
        <v>70</v>
      </c>
      <c r="E92" s="202" t="s">
        <v>142</v>
      </c>
      <c r="F92" s="202" t="s">
        <v>693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SUM(P93:P94)</f>
        <v>0</v>
      </c>
      <c r="Q92" s="196"/>
      <c r="R92" s="197">
        <f>SUM(R93:R94)</f>
        <v>0.01262</v>
      </c>
      <c r="S92" s="196"/>
      <c r="T92" s="198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79</v>
      </c>
      <c r="AT92" s="200" t="s">
        <v>70</v>
      </c>
      <c r="AU92" s="200" t="s">
        <v>79</v>
      </c>
      <c r="AY92" s="199" t="s">
        <v>123</v>
      </c>
      <c r="BK92" s="201">
        <f>SUM(BK93:BK94)</f>
        <v>0</v>
      </c>
    </row>
    <row r="93" spans="1:65" s="2" customFormat="1" ht="21.75" customHeight="1">
      <c r="A93" s="38"/>
      <c r="B93" s="39"/>
      <c r="C93" s="204" t="s">
        <v>79</v>
      </c>
      <c r="D93" s="204" t="s">
        <v>126</v>
      </c>
      <c r="E93" s="205" t="s">
        <v>694</v>
      </c>
      <c r="F93" s="206" t="s">
        <v>695</v>
      </c>
      <c r="G93" s="207" t="s">
        <v>178</v>
      </c>
      <c r="H93" s="208">
        <v>1</v>
      </c>
      <c r="I93" s="209"/>
      <c r="J93" s="210">
        <f>ROUND(I93*H93,2)</f>
        <v>0</v>
      </c>
      <c r="K93" s="206" t="s">
        <v>130</v>
      </c>
      <c r="L93" s="44"/>
      <c r="M93" s="211" t="s">
        <v>19</v>
      </c>
      <c r="N93" s="212" t="s">
        <v>42</v>
      </c>
      <c r="O93" s="84"/>
      <c r="P93" s="213">
        <f>O93*H93</f>
        <v>0</v>
      </c>
      <c r="Q93" s="213">
        <v>0.01262</v>
      </c>
      <c r="R93" s="213">
        <f>Q93*H93</f>
        <v>0.01262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148</v>
      </c>
      <c r="AT93" s="215" t="s">
        <v>126</v>
      </c>
      <c r="AU93" s="215" t="s">
        <v>81</v>
      </c>
      <c r="AY93" s="17" t="s">
        <v>123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79</v>
      </c>
      <c r="BK93" s="216">
        <f>ROUND(I93*H93,2)</f>
        <v>0</v>
      </c>
      <c r="BL93" s="17" t="s">
        <v>148</v>
      </c>
      <c r="BM93" s="215" t="s">
        <v>696</v>
      </c>
    </row>
    <row r="94" spans="1:47" s="2" customFormat="1" ht="12">
      <c r="A94" s="38"/>
      <c r="B94" s="39"/>
      <c r="C94" s="40"/>
      <c r="D94" s="217" t="s">
        <v>133</v>
      </c>
      <c r="E94" s="40"/>
      <c r="F94" s="218" t="s">
        <v>697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133</v>
      </c>
      <c r="AU94" s="17" t="s">
        <v>81</v>
      </c>
    </row>
    <row r="95" spans="1:63" s="12" customFormat="1" ht="22.8" customHeight="1">
      <c r="A95" s="12"/>
      <c r="B95" s="188"/>
      <c r="C95" s="189"/>
      <c r="D95" s="190" t="s">
        <v>70</v>
      </c>
      <c r="E95" s="202" t="s">
        <v>174</v>
      </c>
      <c r="F95" s="202" t="s">
        <v>175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SUM(P96:P116)</f>
        <v>0</v>
      </c>
      <c r="Q95" s="196"/>
      <c r="R95" s="197">
        <f>SUM(R96:R116)</f>
        <v>0.1215804</v>
      </c>
      <c r="S95" s="196"/>
      <c r="T95" s="198">
        <f>SUM(T96:T116)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79</v>
      </c>
      <c r="AT95" s="200" t="s">
        <v>70</v>
      </c>
      <c r="AU95" s="200" t="s">
        <v>79</v>
      </c>
      <c r="AY95" s="199" t="s">
        <v>123</v>
      </c>
      <c r="BK95" s="201">
        <f>SUM(BK96:BK116)</f>
        <v>0</v>
      </c>
    </row>
    <row r="96" spans="1:65" s="2" customFormat="1" ht="21.75" customHeight="1">
      <c r="A96" s="38"/>
      <c r="B96" s="39"/>
      <c r="C96" s="204" t="s">
        <v>81</v>
      </c>
      <c r="D96" s="204" t="s">
        <v>126</v>
      </c>
      <c r="E96" s="205" t="s">
        <v>698</v>
      </c>
      <c r="F96" s="206" t="s">
        <v>699</v>
      </c>
      <c r="G96" s="207" t="s">
        <v>178</v>
      </c>
      <c r="H96" s="208">
        <v>4</v>
      </c>
      <c r="I96" s="209"/>
      <c r="J96" s="210">
        <f>ROUND(I96*H96,2)</f>
        <v>0</v>
      </c>
      <c r="K96" s="206" t="s">
        <v>130</v>
      </c>
      <c r="L96" s="44"/>
      <c r="M96" s="211" t="s">
        <v>19</v>
      </c>
      <c r="N96" s="212" t="s">
        <v>42</v>
      </c>
      <c r="O96" s="84"/>
      <c r="P96" s="213">
        <f>O96*H96</f>
        <v>0</v>
      </c>
      <c r="Q96" s="213">
        <v>0.0037</v>
      </c>
      <c r="R96" s="213">
        <f>Q96*H96</f>
        <v>0.0148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148</v>
      </c>
      <c r="AT96" s="215" t="s">
        <v>126</v>
      </c>
      <c r="AU96" s="215" t="s">
        <v>81</v>
      </c>
      <c r="AY96" s="17" t="s">
        <v>123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79</v>
      </c>
      <c r="BK96" s="216">
        <f>ROUND(I96*H96,2)</f>
        <v>0</v>
      </c>
      <c r="BL96" s="17" t="s">
        <v>148</v>
      </c>
      <c r="BM96" s="215" t="s">
        <v>700</v>
      </c>
    </row>
    <row r="97" spans="1:47" s="2" customFormat="1" ht="12">
      <c r="A97" s="38"/>
      <c r="B97" s="39"/>
      <c r="C97" s="40"/>
      <c r="D97" s="217" t="s">
        <v>133</v>
      </c>
      <c r="E97" s="40"/>
      <c r="F97" s="218" t="s">
        <v>701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133</v>
      </c>
      <c r="AU97" s="17" t="s">
        <v>81</v>
      </c>
    </row>
    <row r="98" spans="1:51" s="13" customFormat="1" ht="12">
      <c r="A98" s="13"/>
      <c r="B98" s="226"/>
      <c r="C98" s="227"/>
      <c r="D98" s="228" t="s">
        <v>181</v>
      </c>
      <c r="E98" s="229" t="s">
        <v>19</v>
      </c>
      <c r="F98" s="230" t="s">
        <v>702</v>
      </c>
      <c r="G98" s="227"/>
      <c r="H98" s="231">
        <v>4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181</v>
      </c>
      <c r="AU98" s="237" t="s">
        <v>81</v>
      </c>
      <c r="AV98" s="13" t="s">
        <v>81</v>
      </c>
      <c r="AW98" s="13" t="s">
        <v>33</v>
      </c>
      <c r="AX98" s="13" t="s">
        <v>79</v>
      </c>
      <c r="AY98" s="237" t="s">
        <v>123</v>
      </c>
    </row>
    <row r="99" spans="1:65" s="2" customFormat="1" ht="24.15" customHeight="1">
      <c r="A99" s="38"/>
      <c r="B99" s="39"/>
      <c r="C99" s="204" t="s">
        <v>142</v>
      </c>
      <c r="D99" s="204" t="s">
        <v>126</v>
      </c>
      <c r="E99" s="205" t="s">
        <v>703</v>
      </c>
      <c r="F99" s="206" t="s">
        <v>704</v>
      </c>
      <c r="G99" s="207" t="s">
        <v>178</v>
      </c>
      <c r="H99" s="208">
        <v>1</v>
      </c>
      <c r="I99" s="209"/>
      <c r="J99" s="210">
        <f>ROUND(I99*H99,2)</f>
        <v>0</v>
      </c>
      <c r="K99" s="206" t="s">
        <v>130</v>
      </c>
      <c r="L99" s="44"/>
      <c r="M99" s="211" t="s">
        <v>19</v>
      </c>
      <c r="N99" s="212" t="s">
        <v>42</v>
      </c>
      <c r="O99" s="84"/>
      <c r="P99" s="213">
        <f>O99*H99</f>
        <v>0</v>
      </c>
      <c r="Q99" s="213">
        <v>0.0102</v>
      </c>
      <c r="R99" s="213">
        <f>Q99*H99</f>
        <v>0.0102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148</v>
      </c>
      <c r="AT99" s="215" t="s">
        <v>126</v>
      </c>
      <c r="AU99" s="215" t="s">
        <v>81</v>
      </c>
      <c r="AY99" s="17" t="s">
        <v>123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79</v>
      </c>
      <c r="BK99" s="216">
        <f>ROUND(I99*H99,2)</f>
        <v>0</v>
      </c>
      <c r="BL99" s="17" t="s">
        <v>148</v>
      </c>
      <c r="BM99" s="215" t="s">
        <v>705</v>
      </c>
    </row>
    <row r="100" spans="1:47" s="2" customFormat="1" ht="12">
      <c r="A100" s="38"/>
      <c r="B100" s="39"/>
      <c r="C100" s="40"/>
      <c r="D100" s="217" t="s">
        <v>133</v>
      </c>
      <c r="E100" s="40"/>
      <c r="F100" s="218" t="s">
        <v>706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133</v>
      </c>
      <c r="AU100" s="17" t="s">
        <v>81</v>
      </c>
    </row>
    <row r="101" spans="1:51" s="13" customFormat="1" ht="12">
      <c r="A101" s="13"/>
      <c r="B101" s="226"/>
      <c r="C101" s="227"/>
      <c r="D101" s="228" t="s">
        <v>181</v>
      </c>
      <c r="E101" s="229" t="s">
        <v>19</v>
      </c>
      <c r="F101" s="230" t="s">
        <v>707</v>
      </c>
      <c r="G101" s="227"/>
      <c r="H101" s="231">
        <v>1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181</v>
      </c>
      <c r="AU101" s="237" t="s">
        <v>81</v>
      </c>
      <c r="AV101" s="13" t="s">
        <v>81</v>
      </c>
      <c r="AW101" s="13" t="s">
        <v>33</v>
      </c>
      <c r="AX101" s="13" t="s">
        <v>79</v>
      </c>
      <c r="AY101" s="237" t="s">
        <v>123</v>
      </c>
    </row>
    <row r="102" spans="1:65" s="2" customFormat="1" ht="16.5" customHeight="1">
      <c r="A102" s="38"/>
      <c r="B102" s="39"/>
      <c r="C102" s="204" t="s">
        <v>148</v>
      </c>
      <c r="D102" s="204" t="s">
        <v>126</v>
      </c>
      <c r="E102" s="205" t="s">
        <v>708</v>
      </c>
      <c r="F102" s="206" t="s">
        <v>709</v>
      </c>
      <c r="G102" s="207" t="s">
        <v>185</v>
      </c>
      <c r="H102" s="208">
        <v>0.68</v>
      </c>
      <c r="I102" s="209"/>
      <c r="J102" s="210">
        <f>ROUND(I102*H102,2)</f>
        <v>0</v>
      </c>
      <c r="K102" s="206" t="s">
        <v>130</v>
      </c>
      <c r="L102" s="44"/>
      <c r="M102" s="211" t="s">
        <v>19</v>
      </c>
      <c r="N102" s="212" t="s">
        <v>42</v>
      </c>
      <c r="O102" s="84"/>
      <c r="P102" s="213">
        <f>O102*H102</f>
        <v>0</v>
      </c>
      <c r="Q102" s="213">
        <v>0.056</v>
      </c>
      <c r="R102" s="213">
        <f>Q102*H102</f>
        <v>0.03808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148</v>
      </c>
      <c r="AT102" s="215" t="s">
        <v>126</v>
      </c>
      <c r="AU102" s="215" t="s">
        <v>81</v>
      </c>
      <c r="AY102" s="17" t="s">
        <v>123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79</v>
      </c>
      <c r="BK102" s="216">
        <f>ROUND(I102*H102,2)</f>
        <v>0</v>
      </c>
      <c r="BL102" s="17" t="s">
        <v>148</v>
      </c>
      <c r="BM102" s="215" t="s">
        <v>710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711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81</v>
      </c>
    </row>
    <row r="104" spans="1:51" s="13" customFormat="1" ht="12">
      <c r="A104" s="13"/>
      <c r="B104" s="226"/>
      <c r="C104" s="227"/>
      <c r="D104" s="228" t="s">
        <v>181</v>
      </c>
      <c r="E104" s="229" t="s">
        <v>19</v>
      </c>
      <c r="F104" s="230" t="s">
        <v>712</v>
      </c>
      <c r="G104" s="227"/>
      <c r="H104" s="231">
        <v>0.68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181</v>
      </c>
      <c r="AU104" s="237" t="s">
        <v>81</v>
      </c>
      <c r="AV104" s="13" t="s">
        <v>81</v>
      </c>
      <c r="AW104" s="13" t="s">
        <v>33</v>
      </c>
      <c r="AX104" s="13" t="s">
        <v>79</v>
      </c>
      <c r="AY104" s="237" t="s">
        <v>123</v>
      </c>
    </row>
    <row r="105" spans="1:65" s="2" customFormat="1" ht="16.5" customHeight="1">
      <c r="A105" s="38"/>
      <c r="B105" s="39"/>
      <c r="C105" s="204" t="s">
        <v>122</v>
      </c>
      <c r="D105" s="204" t="s">
        <v>126</v>
      </c>
      <c r="E105" s="205" t="s">
        <v>713</v>
      </c>
      <c r="F105" s="206" t="s">
        <v>714</v>
      </c>
      <c r="G105" s="207" t="s">
        <v>185</v>
      </c>
      <c r="H105" s="208">
        <v>0.68</v>
      </c>
      <c r="I105" s="209"/>
      <c r="J105" s="210">
        <f>ROUND(I105*H105,2)</f>
        <v>0</v>
      </c>
      <c r="K105" s="206" t="s">
        <v>130</v>
      </c>
      <c r="L105" s="44"/>
      <c r="M105" s="211" t="s">
        <v>19</v>
      </c>
      <c r="N105" s="212" t="s">
        <v>42</v>
      </c>
      <c r="O105" s="84"/>
      <c r="P105" s="213">
        <f>O105*H105</f>
        <v>0</v>
      </c>
      <c r="Q105" s="213">
        <v>0.04153</v>
      </c>
      <c r="R105" s="213">
        <f>Q105*H105</f>
        <v>0.0282404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148</v>
      </c>
      <c r="AT105" s="215" t="s">
        <v>126</v>
      </c>
      <c r="AU105" s="215" t="s">
        <v>81</v>
      </c>
      <c r="AY105" s="17" t="s">
        <v>123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79</v>
      </c>
      <c r="BK105" s="216">
        <f>ROUND(I105*H105,2)</f>
        <v>0</v>
      </c>
      <c r="BL105" s="17" t="s">
        <v>148</v>
      </c>
      <c r="BM105" s="215" t="s">
        <v>715</v>
      </c>
    </row>
    <row r="106" spans="1:47" s="2" customFormat="1" ht="12">
      <c r="A106" s="38"/>
      <c r="B106" s="39"/>
      <c r="C106" s="40"/>
      <c r="D106" s="217" t="s">
        <v>133</v>
      </c>
      <c r="E106" s="40"/>
      <c r="F106" s="218" t="s">
        <v>716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133</v>
      </c>
      <c r="AU106" s="17" t="s">
        <v>81</v>
      </c>
    </row>
    <row r="107" spans="1:65" s="2" customFormat="1" ht="16.5" customHeight="1">
      <c r="A107" s="38"/>
      <c r="B107" s="39"/>
      <c r="C107" s="204" t="s">
        <v>174</v>
      </c>
      <c r="D107" s="204" t="s">
        <v>126</v>
      </c>
      <c r="E107" s="205" t="s">
        <v>717</v>
      </c>
      <c r="F107" s="206" t="s">
        <v>718</v>
      </c>
      <c r="G107" s="207" t="s">
        <v>178</v>
      </c>
      <c r="H107" s="208">
        <v>4</v>
      </c>
      <c r="I107" s="209"/>
      <c r="J107" s="210">
        <f>ROUND(I107*H107,2)</f>
        <v>0</v>
      </c>
      <c r="K107" s="206" t="s">
        <v>130</v>
      </c>
      <c r="L107" s="44"/>
      <c r="M107" s="211" t="s">
        <v>19</v>
      </c>
      <c r="N107" s="212" t="s">
        <v>42</v>
      </c>
      <c r="O107" s="84"/>
      <c r="P107" s="213">
        <f>O107*H107</f>
        <v>0</v>
      </c>
      <c r="Q107" s="213">
        <v>0.00449</v>
      </c>
      <c r="R107" s="213">
        <f>Q107*H107</f>
        <v>0.01796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148</v>
      </c>
      <c r="AT107" s="215" t="s">
        <v>126</v>
      </c>
      <c r="AU107" s="215" t="s">
        <v>81</v>
      </c>
      <c r="AY107" s="17" t="s">
        <v>123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79</v>
      </c>
      <c r="BK107" s="216">
        <f>ROUND(I107*H107,2)</f>
        <v>0</v>
      </c>
      <c r="BL107" s="17" t="s">
        <v>148</v>
      </c>
      <c r="BM107" s="215" t="s">
        <v>719</v>
      </c>
    </row>
    <row r="108" spans="1:47" s="2" customFormat="1" ht="12">
      <c r="A108" s="38"/>
      <c r="B108" s="39"/>
      <c r="C108" s="40"/>
      <c r="D108" s="217" t="s">
        <v>133</v>
      </c>
      <c r="E108" s="40"/>
      <c r="F108" s="218" t="s">
        <v>720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133</v>
      </c>
      <c r="AU108" s="17" t="s">
        <v>81</v>
      </c>
    </row>
    <row r="109" spans="1:51" s="13" customFormat="1" ht="12">
      <c r="A109" s="13"/>
      <c r="B109" s="226"/>
      <c r="C109" s="227"/>
      <c r="D109" s="228" t="s">
        <v>181</v>
      </c>
      <c r="E109" s="229" t="s">
        <v>19</v>
      </c>
      <c r="F109" s="230" t="s">
        <v>702</v>
      </c>
      <c r="G109" s="227"/>
      <c r="H109" s="231">
        <v>4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181</v>
      </c>
      <c r="AU109" s="237" t="s">
        <v>81</v>
      </c>
      <c r="AV109" s="13" t="s">
        <v>81</v>
      </c>
      <c r="AW109" s="13" t="s">
        <v>33</v>
      </c>
      <c r="AX109" s="13" t="s">
        <v>79</v>
      </c>
      <c r="AY109" s="237" t="s">
        <v>123</v>
      </c>
    </row>
    <row r="110" spans="1:65" s="2" customFormat="1" ht="21.75" customHeight="1">
      <c r="A110" s="38"/>
      <c r="B110" s="39"/>
      <c r="C110" s="204" t="s">
        <v>210</v>
      </c>
      <c r="D110" s="204" t="s">
        <v>126</v>
      </c>
      <c r="E110" s="205" t="s">
        <v>721</v>
      </c>
      <c r="F110" s="206" t="s">
        <v>722</v>
      </c>
      <c r="G110" s="207" t="s">
        <v>178</v>
      </c>
      <c r="H110" s="208">
        <v>1</v>
      </c>
      <c r="I110" s="209"/>
      <c r="J110" s="210">
        <f>ROUND(I110*H110,2)</f>
        <v>0</v>
      </c>
      <c r="K110" s="206" t="s">
        <v>130</v>
      </c>
      <c r="L110" s="44"/>
      <c r="M110" s="211" t="s">
        <v>19</v>
      </c>
      <c r="N110" s="212" t="s">
        <v>42</v>
      </c>
      <c r="O110" s="84"/>
      <c r="P110" s="213">
        <f>O110*H110</f>
        <v>0</v>
      </c>
      <c r="Q110" s="213">
        <v>0.0123</v>
      </c>
      <c r="R110" s="213">
        <f>Q110*H110</f>
        <v>0.0123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148</v>
      </c>
      <c r="AT110" s="215" t="s">
        <v>126</v>
      </c>
      <c r="AU110" s="215" t="s">
        <v>81</v>
      </c>
      <c r="AY110" s="17" t="s">
        <v>123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79</v>
      </c>
      <c r="BK110" s="216">
        <f>ROUND(I110*H110,2)</f>
        <v>0</v>
      </c>
      <c r="BL110" s="17" t="s">
        <v>148</v>
      </c>
      <c r="BM110" s="215" t="s">
        <v>723</v>
      </c>
    </row>
    <row r="111" spans="1:47" s="2" customFormat="1" ht="12">
      <c r="A111" s="38"/>
      <c r="B111" s="39"/>
      <c r="C111" s="40"/>
      <c r="D111" s="217" t="s">
        <v>133</v>
      </c>
      <c r="E111" s="40"/>
      <c r="F111" s="218" t="s">
        <v>724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133</v>
      </c>
      <c r="AU111" s="17" t="s">
        <v>81</v>
      </c>
    </row>
    <row r="112" spans="1:51" s="13" customFormat="1" ht="12">
      <c r="A112" s="13"/>
      <c r="B112" s="226"/>
      <c r="C112" s="227"/>
      <c r="D112" s="228" t="s">
        <v>181</v>
      </c>
      <c r="E112" s="229" t="s">
        <v>19</v>
      </c>
      <c r="F112" s="230" t="s">
        <v>707</v>
      </c>
      <c r="G112" s="227"/>
      <c r="H112" s="231">
        <v>1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181</v>
      </c>
      <c r="AU112" s="237" t="s">
        <v>81</v>
      </c>
      <c r="AV112" s="13" t="s">
        <v>81</v>
      </c>
      <c r="AW112" s="13" t="s">
        <v>33</v>
      </c>
      <c r="AX112" s="13" t="s">
        <v>79</v>
      </c>
      <c r="AY112" s="237" t="s">
        <v>123</v>
      </c>
    </row>
    <row r="113" spans="1:65" s="2" customFormat="1" ht="24.15" customHeight="1">
      <c r="A113" s="38"/>
      <c r="B113" s="39"/>
      <c r="C113" s="204" t="s">
        <v>216</v>
      </c>
      <c r="D113" s="204" t="s">
        <v>126</v>
      </c>
      <c r="E113" s="205" t="s">
        <v>188</v>
      </c>
      <c r="F113" s="206" t="s">
        <v>189</v>
      </c>
      <c r="G113" s="207" t="s">
        <v>185</v>
      </c>
      <c r="H113" s="208">
        <v>20</v>
      </c>
      <c r="I113" s="209"/>
      <c r="J113" s="210">
        <f>ROUND(I113*H113,2)</f>
        <v>0</v>
      </c>
      <c r="K113" s="206" t="s">
        <v>130</v>
      </c>
      <c r="L113" s="44"/>
      <c r="M113" s="211" t="s">
        <v>19</v>
      </c>
      <c r="N113" s="212" t="s">
        <v>42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148</v>
      </c>
      <c r="AT113" s="215" t="s">
        <v>126</v>
      </c>
      <c r="AU113" s="215" t="s">
        <v>81</v>
      </c>
      <c r="AY113" s="17" t="s">
        <v>123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79</v>
      </c>
      <c r="BK113" s="216">
        <f>ROUND(I113*H113,2)</f>
        <v>0</v>
      </c>
      <c r="BL113" s="17" t="s">
        <v>148</v>
      </c>
      <c r="BM113" s="215" t="s">
        <v>725</v>
      </c>
    </row>
    <row r="114" spans="1:47" s="2" customFormat="1" ht="12">
      <c r="A114" s="38"/>
      <c r="B114" s="39"/>
      <c r="C114" s="40"/>
      <c r="D114" s="217" t="s">
        <v>133</v>
      </c>
      <c r="E114" s="40"/>
      <c r="F114" s="218" t="s">
        <v>191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81</v>
      </c>
    </row>
    <row r="115" spans="1:65" s="2" customFormat="1" ht="21.75" customHeight="1">
      <c r="A115" s="38"/>
      <c r="B115" s="39"/>
      <c r="C115" s="204" t="s">
        <v>192</v>
      </c>
      <c r="D115" s="204" t="s">
        <v>126</v>
      </c>
      <c r="E115" s="205" t="s">
        <v>726</v>
      </c>
      <c r="F115" s="206" t="s">
        <v>727</v>
      </c>
      <c r="G115" s="207" t="s">
        <v>185</v>
      </c>
      <c r="H115" s="208">
        <v>1</v>
      </c>
      <c r="I115" s="209"/>
      <c r="J115" s="210">
        <f>ROUND(I115*H115,2)</f>
        <v>0</v>
      </c>
      <c r="K115" s="206" t="s">
        <v>130</v>
      </c>
      <c r="L115" s="44"/>
      <c r="M115" s="211" t="s">
        <v>19</v>
      </c>
      <c r="N115" s="212" t="s">
        <v>42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148</v>
      </c>
      <c r="AT115" s="215" t="s">
        <v>126</v>
      </c>
      <c r="AU115" s="215" t="s">
        <v>81</v>
      </c>
      <c r="AY115" s="17" t="s">
        <v>123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79</v>
      </c>
      <c r="BK115" s="216">
        <f>ROUND(I115*H115,2)</f>
        <v>0</v>
      </c>
      <c r="BL115" s="17" t="s">
        <v>148</v>
      </c>
      <c r="BM115" s="215" t="s">
        <v>728</v>
      </c>
    </row>
    <row r="116" spans="1:47" s="2" customFormat="1" ht="12">
      <c r="A116" s="38"/>
      <c r="B116" s="39"/>
      <c r="C116" s="40"/>
      <c r="D116" s="217" t="s">
        <v>133</v>
      </c>
      <c r="E116" s="40"/>
      <c r="F116" s="218" t="s">
        <v>729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133</v>
      </c>
      <c r="AU116" s="17" t="s">
        <v>81</v>
      </c>
    </row>
    <row r="117" spans="1:63" s="12" customFormat="1" ht="22.8" customHeight="1">
      <c r="A117" s="12"/>
      <c r="B117" s="188"/>
      <c r="C117" s="189"/>
      <c r="D117" s="190" t="s">
        <v>70</v>
      </c>
      <c r="E117" s="202" t="s">
        <v>192</v>
      </c>
      <c r="F117" s="202" t="s">
        <v>193</v>
      </c>
      <c r="G117" s="189"/>
      <c r="H117" s="189"/>
      <c r="I117" s="192"/>
      <c r="J117" s="203">
        <f>BK117</f>
        <v>0</v>
      </c>
      <c r="K117" s="189"/>
      <c r="L117" s="194"/>
      <c r="M117" s="195"/>
      <c r="N117" s="196"/>
      <c r="O117" s="196"/>
      <c r="P117" s="197">
        <f>SUM(P118:P132)</f>
        <v>0</v>
      </c>
      <c r="Q117" s="196"/>
      <c r="R117" s="197">
        <f>SUM(R118:R132)</f>
        <v>0</v>
      </c>
      <c r="S117" s="196"/>
      <c r="T117" s="198">
        <f>SUM(T118:T132)</f>
        <v>0.46099999999999997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9" t="s">
        <v>79</v>
      </c>
      <c r="AT117" s="200" t="s">
        <v>70</v>
      </c>
      <c r="AU117" s="200" t="s">
        <v>79</v>
      </c>
      <c r="AY117" s="199" t="s">
        <v>123</v>
      </c>
      <c r="BK117" s="201">
        <f>SUM(BK118:BK132)</f>
        <v>0</v>
      </c>
    </row>
    <row r="118" spans="1:65" s="2" customFormat="1" ht="33" customHeight="1">
      <c r="A118" s="38"/>
      <c r="B118" s="39"/>
      <c r="C118" s="204" t="s">
        <v>227</v>
      </c>
      <c r="D118" s="204" t="s">
        <v>126</v>
      </c>
      <c r="E118" s="205" t="s">
        <v>211</v>
      </c>
      <c r="F118" s="206" t="s">
        <v>212</v>
      </c>
      <c r="G118" s="207" t="s">
        <v>178</v>
      </c>
      <c r="H118" s="208">
        <v>1</v>
      </c>
      <c r="I118" s="209"/>
      <c r="J118" s="210">
        <f>ROUND(I118*H118,2)</f>
        <v>0</v>
      </c>
      <c r="K118" s="206" t="s">
        <v>130</v>
      </c>
      <c r="L118" s="44"/>
      <c r="M118" s="211" t="s">
        <v>19</v>
      </c>
      <c r="N118" s="212" t="s">
        <v>42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0.001</v>
      </c>
      <c r="T118" s="214">
        <f>S118*H118</f>
        <v>0.001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148</v>
      </c>
      <c r="AT118" s="215" t="s">
        <v>126</v>
      </c>
      <c r="AU118" s="215" t="s">
        <v>81</v>
      </c>
      <c r="AY118" s="17" t="s">
        <v>123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79</v>
      </c>
      <c r="BK118" s="216">
        <f>ROUND(I118*H118,2)</f>
        <v>0</v>
      </c>
      <c r="BL118" s="17" t="s">
        <v>148</v>
      </c>
      <c r="BM118" s="215" t="s">
        <v>730</v>
      </c>
    </row>
    <row r="119" spans="1:47" s="2" customFormat="1" ht="12">
      <c r="A119" s="38"/>
      <c r="B119" s="39"/>
      <c r="C119" s="40"/>
      <c r="D119" s="217" t="s">
        <v>133</v>
      </c>
      <c r="E119" s="40"/>
      <c r="F119" s="218" t="s">
        <v>214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133</v>
      </c>
      <c r="AU119" s="17" t="s">
        <v>81</v>
      </c>
    </row>
    <row r="120" spans="1:51" s="13" customFormat="1" ht="12">
      <c r="A120" s="13"/>
      <c r="B120" s="226"/>
      <c r="C120" s="227"/>
      <c r="D120" s="228" t="s">
        <v>181</v>
      </c>
      <c r="E120" s="229" t="s">
        <v>19</v>
      </c>
      <c r="F120" s="230" t="s">
        <v>731</v>
      </c>
      <c r="G120" s="227"/>
      <c r="H120" s="231">
        <v>1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181</v>
      </c>
      <c r="AU120" s="237" t="s">
        <v>81</v>
      </c>
      <c r="AV120" s="13" t="s">
        <v>81</v>
      </c>
      <c r="AW120" s="13" t="s">
        <v>33</v>
      </c>
      <c r="AX120" s="13" t="s">
        <v>79</v>
      </c>
      <c r="AY120" s="237" t="s">
        <v>123</v>
      </c>
    </row>
    <row r="121" spans="1:65" s="2" customFormat="1" ht="24.15" customHeight="1">
      <c r="A121" s="38"/>
      <c r="B121" s="39"/>
      <c r="C121" s="204" t="s">
        <v>236</v>
      </c>
      <c r="D121" s="204" t="s">
        <v>126</v>
      </c>
      <c r="E121" s="205" t="s">
        <v>732</v>
      </c>
      <c r="F121" s="206" t="s">
        <v>733</v>
      </c>
      <c r="G121" s="207" t="s">
        <v>178</v>
      </c>
      <c r="H121" s="208">
        <v>1</v>
      </c>
      <c r="I121" s="209"/>
      <c r="J121" s="210">
        <f>ROUND(I121*H121,2)</f>
        <v>0</v>
      </c>
      <c r="K121" s="206" t="s">
        <v>130</v>
      </c>
      <c r="L121" s="44"/>
      <c r="M121" s="211" t="s">
        <v>19</v>
      </c>
      <c r="N121" s="212" t="s">
        <v>42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0.008</v>
      </c>
      <c r="T121" s="214">
        <f>S121*H121</f>
        <v>0.008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148</v>
      </c>
      <c r="AT121" s="215" t="s">
        <v>126</v>
      </c>
      <c r="AU121" s="215" t="s">
        <v>81</v>
      </c>
      <c r="AY121" s="17" t="s">
        <v>123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79</v>
      </c>
      <c r="BK121" s="216">
        <f>ROUND(I121*H121,2)</f>
        <v>0</v>
      </c>
      <c r="BL121" s="17" t="s">
        <v>148</v>
      </c>
      <c r="BM121" s="215" t="s">
        <v>734</v>
      </c>
    </row>
    <row r="122" spans="1:47" s="2" customFormat="1" ht="12">
      <c r="A122" s="38"/>
      <c r="B122" s="39"/>
      <c r="C122" s="40"/>
      <c r="D122" s="217" t="s">
        <v>133</v>
      </c>
      <c r="E122" s="40"/>
      <c r="F122" s="218" t="s">
        <v>735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133</v>
      </c>
      <c r="AU122" s="17" t="s">
        <v>81</v>
      </c>
    </row>
    <row r="123" spans="1:51" s="13" customFormat="1" ht="12">
      <c r="A123" s="13"/>
      <c r="B123" s="226"/>
      <c r="C123" s="227"/>
      <c r="D123" s="228" t="s">
        <v>181</v>
      </c>
      <c r="E123" s="229" t="s">
        <v>19</v>
      </c>
      <c r="F123" s="230" t="s">
        <v>736</v>
      </c>
      <c r="G123" s="227"/>
      <c r="H123" s="231">
        <v>1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181</v>
      </c>
      <c r="AU123" s="237" t="s">
        <v>81</v>
      </c>
      <c r="AV123" s="13" t="s">
        <v>81</v>
      </c>
      <c r="AW123" s="13" t="s">
        <v>33</v>
      </c>
      <c r="AX123" s="13" t="s">
        <v>79</v>
      </c>
      <c r="AY123" s="237" t="s">
        <v>123</v>
      </c>
    </row>
    <row r="124" spans="1:65" s="2" customFormat="1" ht="33" customHeight="1">
      <c r="A124" s="38"/>
      <c r="B124" s="39"/>
      <c r="C124" s="204" t="s">
        <v>242</v>
      </c>
      <c r="D124" s="204" t="s">
        <v>126</v>
      </c>
      <c r="E124" s="205" t="s">
        <v>737</v>
      </c>
      <c r="F124" s="206" t="s">
        <v>738</v>
      </c>
      <c r="G124" s="207" t="s">
        <v>178</v>
      </c>
      <c r="H124" s="208">
        <v>1</v>
      </c>
      <c r="I124" s="209"/>
      <c r="J124" s="210">
        <f>ROUND(I124*H124,2)</f>
        <v>0</v>
      </c>
      <c r="K124" s="206" t="s">
        <v>130</v>
      </c>
      <c r="L124" s="44"/>
      <c r="M124" s="211" t="s">
        <v>19</v>
      </c>
      <c r="N124" s="212" t="s">
        <v>42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0.344</v>
      </c>
      <c r="T124" s="214">
        <f>S124*H124</f>
        <v>0.344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148</v>
      </c>
      <c r="AT124" s="215" t="s">
        <v>126</v>
      </c>
      <c r="AU124" s="215" t="s">
        <v>81</v>
      </c>
      <c r="AY124" s="17" t="s">
        <v>123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79</v>
      </c>
      <c r="BK124" s="216">
        <f>ROUND(I124*H124,2)</f>
        <v>0</v>
      </c>
      <c r="BL124" s="17" t="s">
        <v>148</v>
      </c>
      <c r="BM124" s="215" t="s">
        <v>739</v>
      </c>
    </row>
    <row r="125" spans="1:47" s="2" customFormat="1" ht="12">
      <c r="A125" s="38"/>
      <c r="B125" s="39"/>
      <c r="C125" s="40"/>
      <c r="D125" s="217" t="s">
        <v>133</v>
      </c>
      <c r="E125" s="40"/>
      <c r="F125" s="218" t="s">
        <v>740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133</v>
      </c>
      <c r="AU125" s="17" t="s">
        <v>81</v>
      </c>
    </row>
    <row r="126" spans="1:51" s="13" customFormat="1" ht="12">
      <c r="A126" s="13"/>
      <c r="B126" s="226"/>
      <c r="C126" s="227"/>
      <c r="D126" s="228" t="s">
        <v>181</v>
      </c>
      <c r="E126" s="229" t="s">
        <v>19</v>
      </c>
      <c r="F126" s="230" t="s">
        <v>741</v>
      </c>
      <c r="G126" s="227"/>
      <c r="H126" s="231">
        <v>1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181</v>
      </c>
      <c r="AU126" s="237" t="s">
        <v>81</v>
      </c>
      <c r="AV126" s="13" t="s">
        <v>81</v>
      </c>
      <c r="AW126" s="13" t="s">
        <v>33</v>
      </c>
      <c r="AX126" s="13" t="s">
        <v>79</v>
      </c>
      <c r="AY126" s="237" t="s">
        <v>123</v>
      </c>
    </row>
    <row r="127" spans="1:65" s="2" customFormat="1" ht="21.75" customHeight="1">
      <c r="A127" s="38"/>
      <c r="B127" s="39"/>
      <c r="C127" s="204" t="s">
        <v>247</v>
      </c>
      <c r="D127" s="204" t="s">
        <v>126</v>
      </c>
      <c r="E127" s="205" t="s">
        <v>742</v>
      </c>
      <c r="F127" s="206" t="s">
        <v>743</v>
      </c>
      <c r="G127" s="207" t="s">
        <v>230</v>
      </c>
      <c r="H127" s="208">
        <v>4</v>
      </c>
      <c r="I127" s="209"/>
      <c r="J127" s="210">
        <f>ROUND(I127*H127,2)</f>
        <v>0</v>
      </c>
      <c r="K127" s="206" t="s">
        <v>130</v>
      </c>
      <c r="L127" s="44"/>
      <c r="M127" s="211" t="s">
        <v>19</v>
      </c>
      <c r="N127" s="212" t="s">
        <v>42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0.009</v>
      </c>
      <c r="T127" s="214">
        <f>S127*H127</f>
        <v>0.036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148</v>
      </c>
      <c r="AT127" s="215" t="s">
        <v>126</v>
      </c>
      <c r="AU127" s="215" t="s">
        <v>81</v>
      </c>
      <c r="AY127" s="17" t="s">
        <v>123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79</v>
      </c>
      <c r="BK127" s="216">
        <f>ROUND(I127*H127,2)</f>
        <v>0</v>
      </c>
      <c r="BL127" s="17" t="s">
        <v>148</v>
      </c>
      <c r="BM127" s="215" t="s">
        <v>744</v>
      </c>
    </row>
    <row r="128" spans="1:47" s="2" customFormat="1" ht="12">
      <c r="A128" s="38"/>
      <c r="B128" s="39"/>
      <c r="C128" s="40"/>
      <c r="D128" s="217" t="s">
        <v>133</v>
      </c>
      <c r="E128" s="40"/>
      <c r="F128" s="218" t="s">
        <v>745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133</v>
      </c>
      <c r="AU128" s="17" t="s">
        <v>81</v>
      </c>
    </row>
    <row r="129" spans="1:51" s="13" customFormat="1" ht="12">
      <c r="A129" s="13"/>
      <c r="B129" s="226"/>
      <c r="C129" s="227"/>
      <c r="D129" s="228" t="s">
        <v>181</v>
      </c>
      <c r="E129" s="229" t="s">
        <v>19</v>
      </c>
      <c r="F129" s="230" t="s">
        <v>746</v>
      </c>
      <c r="G129" s="227"/>
      <c r="H129" s="231">
        <v>4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181</v>
      </c>
      <c r="AU129" s="237" t="s">
        <v>81</v>
      </c>
      <c r="AV129" s="13" t="s">
        <v>81</v>
      </c>
      <c r="AW129" s="13" t="s">
        <v>33</v>
      </c>
      <c r="AX129" s="13" t="s">
        <v>79</v>
      </c>
      <c r="AY129" s="237" t="s">
        <v>123</v>
      </c>
    </row>
    <row r="130" spans="1:65" s="2" customFormat="1" ht="24.15" customHeight="1">
      <c r="A130" s="38"/>
      <c r="B130" s="39"/>
      <c r="C130" s="204" t="s">
        <v>253</v>
      </c>
      <c r="D130" s="204" t="s">
        <v>126</v>
      </c>
      <c r="E130" s="205" t="s">
        <v>747</v>
      </c>
      <c r="F130" s="206" t="s">
        <v>748</v>
      </c>
      <c r="G130" s="207" t="s">
        <v>230</v>
      </c>
      <c r="H130" s="208">
        <v>4</v>
      </c>
      <c r="I130" s="209"/>
      <c r="J130" s="210">
        <f>ROUND(I130*H130,2)</f>
        <v>0</v>
      </c>
      <c r="K130" s="206" t="s">
        <v>130</v>
      </c>
      <c r="L130" s="44"/>
      <c r="M130" s="211" t="s">
        <v>19</v>
      </c>
      <c r="N130" s="212" t="s">
        <v>42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0.018</v>
      </c>
      <c r="T130" s="214">
        <f>S130*H130</f>
        <v>0.072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148</v>
      </c>
      <c r="AT130" s="215" t="s">
        <v>126</v>
      </c>
      <c r="AU130" s="215" t="s">
        <v>81</v>
      </c>
      <c r="AY130" s="17" t="s">
        <v>123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79</v>
      </c>
      <c r="BK130" s="216">
        <f>ROUND(I130*H130,2)</f>
        <v>0</v>
      </c>
      <c r="BL130" s="17" t="s">
        <v>148</v>
      </c>
      <c r="BM130" s="215" t="s">
        <v>749</v>
      </c>
    </row>
    <row r="131" spans="1:47" s="2" customFormat="1" ht="12">
      <c r="A131" s="38"/>
      <c r="B131" s="39"/>
      <c r="C131" s="40"/>
      <c r="D131" s="217" t="s">
        <v>133</v>
      </c>
      <c r="E131" s="40"/>
      <c r="F131" s="218" t="s">
        <v>750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81</v>
      </c>
    </row>
    <row r="132" spans="1:51" s="13" customFormat="1" ht="12">
      <c r="A132" s="13"/>
      <c r="B132" s="226"/>
      <c r="C132" s="227"/>
      <c r="D132" s="228" t="s">
        <v>181</v>
      </c>
      <c r="E132" s="229" t="s">
        <v>19</v>
      </c>
      <c r="F132" s="230" t="s">
        <v>751</v>
      </c>
      <c r="G132" s="227"/>
      <c r="H132" s="231">
        <v>4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181</v>
      </c>
      <c r="AU132" s="237" t="s">
        <v>81</v>
      </c>
      <c r="AV132" s="13" t="s">
        <v>81</v>
      </c>
      <c r="AW132" s="13" t="s">
        <v>33</v>
      </c>
      <c r="AX132" s="13" t="s">
        <v>79</v>
      </c>
      <c r="AY132" s="237" t="s">
        <v>123</v>
      </c>
    </row>
    <row r="133" spans="1:63" s="12" customFormat="1" ht="22.8" customHeight="1">
      <c r="A133" s="12"/>
      <c r="B133" s="188"/>
      <c r="C133" s="189"/>
      <c r="D133" s="190" t="s">
        <v>70</v>
      </c>
      <c r="E133" s="202" t="s">
        <v>234</v>
      </c>
      <c r="F133" s="202" t="s">
        <v>235</v>
      </c>
      <c r="G133" s="189"/>
      <c r="H133" s="189"/>
      <c r="I133" s="192"/>
      <c r="J133" s="203">
        <f>BK133</f>
        <v>0</v>
      </c>
      <c r="K133" s="189"/>
      <c r="L133" s="194"/>
      <c r="M133" s="195"/>
      <c r="N133" s="196"/>
      <c r="O133" s="196"/>
      <c r="P133" s="197">
        <f>SUM(P134:P142)</f>
        <v>0</v>
      </c>
      <c r="Q133" s="196"/>
      <c r="R133" s="197">
        <f>SUM(R134:R142)</f>
        <v>0</v>
      </c>
      <c r="S133" s="196"/>
      <c r="T133" s="198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9" t="s">
        <v>79</v>
      </c>
      <c r="AT133" s="200" t="s">
        <v>70</v>
      </c>
      <c r="AU133" s="200" t="s">
        <v>79</v>
      </c>
      <c r="AY133" s="199" t="s">
        <v>123</v>
      </c>
      <c r="BK133" s="201">
        <f>SUM(BK134:BK142)</f>
        <v>0</v>
      </c>
    </row>
    <row r="134" spans="1:65" s="2" customFormat="1" ht="24.15" customHeight="1">
      <c r="A134" s="38"/>
      <c r="B134" s="39"/>
      <c r="C134" s="204" t="s">
        <v>8</v>
      </c>
      <c r="D134" s="204" t="s">
        <v>126</v>
      </c>
      <c r="E134" s="205" t="s">
        <v>237</v>
      </c>
      <c r="F134" s="206" t="s">
        <v>238</v>
      </c>
      <c r="G134" s="207" t="s">
        <v>239</v>
      </c>
      <c r="H134" s="208">
        <v>0.461</v>
      </c>
      <c r="I134" s="209"/>
      <c r="J134" s="210">
        <f>ROUND(I134*H134,2)</f>
        <v>0</v>
      </c>
      <c r="K134" s="206" t="s">
        <v>130</v>
      </c>
      <c r="L134" s="44"/>
      <c r="M134" s="211" t="s">
        <v>19</v>
      </c>
      <c r="N134" s="212" t="s">
        <v>42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148</v>
      </c>
      <c r="AT134" s="215" t="s">
        <v>126</v>
      </c>
      <c r="AU134" s="215" t="s">
        <v>81</v>
      </c>
      <c r="AY134" s="17" t="s">
        <v>123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79</v>
      </c>
      <c r="BK134" s="216">
        <f>ROUND(I134*H134,2)</f>
        <v>0</v>
      </c>
      <c r="BL134" s="17" t="s">
        <v>148</v>
      </c>
      <c r="BM134" s="215" t="s">
        <v>752</v>
      </c>
    </row>
    <row r="135" spans="1:47" s="2" customFormat="1" ht="12">
      <c r="A135" s="38"/>
      <c r="B135" s="39"/>
      <c r="C135" s="40"/>
      <c r="D135" s="217" t="s">
        <v>133</v>
      </c>
      <c r="E135" s="40"/>
      <c r="F135" s="218" t="s">
        <v>241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81</v>
      </c>
    </row>
    <row r="136" spans="1:65" s="2" customFormat="1" ht="21.75" customHeight="1">
      <c r="A136" s="38"/>
      <c r="B136" s="39"/>
      <c r="C136" s="204" t="s">
        <v>268</v>
      </c>
      <c r="D136" s="204" t="s">
        <v>126</v>
      </c>
      <c r="E136" s="205" t="s">
        <v>243</v>
      </c>
      <c r="F136" s="206" t="s">
        <v>244</v>
      </c>
      <c r="G136" s="207" t="s">
        <v>239</v>
      </c>
      <c r="H136" s="208">
        <v>0.461</v>
      </c>
      <c r="I136" s="209"/>
      <c r="J136" s="210">
        <f>ROUND(I136*H136,2)</f>
        <v>0</v>
      </c>
      <c r="K136" s="206" t="s">
        <v>130</v>
      </c>
      <c r="L136" s="44"/>
      <c r="M136" s="211" t="s">
        <v>19</v>
      </c>
      <c r="N136" s="212" t="s">
        <v>42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148</v>
      </c>
      <c r="AT136" s="215" t="s">
        <v>126</v>
      </c>
      <c r="AU136" s="215" t="s">
        <v>81</v>
      </c>
      <c r="AY136" s="17" t="s">
        <v>123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79</v>
      </c>
      <c r="BK136" s="216">
        <f>ROUND(I136*H136,2)</f>
        <v>0</v>
      </c>
      <c r="BL136" s="17" t="s">
        <v>148</v>
      </c>
      <c r="BM136" s="215" t="s">
        <v>753</v>
      </c>
    </row>
    <row r="137" spans="1:47" s="2" customFormat="1" ht="12">
      <c r="A137" s="38"/>
      <c r="B137" s="39"/>
      <c r="C137" s="40"/>
      <c r="D137" s="217" t="s">
        <v>133</v>
      </c>
      <c r="E137" s="40"/>
      <c r="F137" s="218" t="s">
        <v>246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81</v>
      </c>
    </row>
    <row r="138" spans="1:65" s="2" customFormat="1" ht="24.15" customHeight="1">
      <c r="A138" s="38"/>
      <c r="B138" s="39"/>
      <c r="C138" s="204" t="s">
        <v>273</v>
      </c>
      <c r="D138" s="204" t="s">
        <v>126</v>
      </c>
      <c r="E138" s="205" t="s">
        <v>248</v>
      </c>
      <c r="F138" s="206" t="s">
        <v>249</v>
      </c>
      <c r="G138" s="207" t="s">
        <v>239</v>
      </c>
      <c r="H138" s="208">
        <v>4.149</v>
      </c>
      <c r="I138" s="209"/>
      <c r="J138" s="210">
        <f>ROUND(I138*H138,2)</f>
        <v>0</v>
      </c>
      <c r="K138" s="206" t="s">
        <v>130</v>
      </c>
      <c r="L138" s="44"/>
      <c r="M138" s="211" t="s">
        <v>19</v>
      </c>
      <c r="N138" s="212" t="s">
        <v>42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148</v>
      </c>
      <c r="AT138" s="215" t="s">
        <v>126</v>
      </c>
      <c r="AU138" s="215" t="s">
        <v>81</v>
      </c>
      <c r="AY138" s="17" t="s">
        <v>123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79</v>
      </c>
      <c r="BK138" s="216">
        <f>ROUND(I138*H138,2)</f>
        <v>0</v>
      </c>
      <c r="BL138" s="17" t="s">
        <v>148</v>
      </c>
      <c r="BM138" s="215" t="s">
        <v>754</v>
      </c>
    </row>
    <row r="139" spans="1:47" s="2" customFormat="1" ht="12">
      <c r="A139" s="38"/>
      <c r="B139" s="39"/>
      <c r="C139" s="40"/>
      <c r="D139" s="217" t="s">
        <v>133</v>
      </c>
      <c r="E139" s="40"/>
      <c r="F139" s="218" t="s">
        <v>251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81</v>
      </c>
    </row>
    <row r="140" spans="1:51" s="13" customFormat="1" ht="12">
      <c r="A140" s="13"/>
      <c r="B140" s="226"/>
      <c r="C140" s="227"/>
      <c r="D140" s="228" t="s">
        <v>181</v>
      </c>
      <c r="E140" s="227"/>
      <c r="F140" s="230" t="s">
        <v>755</v>
      </c>
      <c r="G140" s="227"/>
      <c r="H140" s="231">
        <v>4.149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181</v>
      </c>
      <c r="AU140" s="237" t="s">
        <v>81</v>
      </c>
      <c r="AV140" s="13" t="s">
        <v>81</v>
      </c>
      <c r="AW140" s="13" t="s">
        <v>4</v>
      </c>
      <c r="AX140" s="13" t="s">
        <v>79</v>
      </c>
      <c r="AY140" s="237" t="s">
        <v>123</v>
      </c>
    </row>
    <row r="141" spans="1:65" s="2" customFormat="1" ht="24.15" customHeight="1">
      <c r="A141" s="38"/>
      <c r="B141" s="39"/>
      <c r="C141" s="204" t="s">
        <v>277</v>
      </c>
      <c r="D141" s="204" t="s">
        <v>126</v>
      </c>
      <c r="E141" s="205" t="s">
        <v>756</v>
      </c>
      <c r="F141" s="206" t="s">
        <v>757</v>
      </c>
      <c r="G141" s="207" t="s">
        <v>239</v>
      </c>
      <c r="H141" s="208">
        <v>0.461</v>
      </c>
      <c r="I141" s="209"/>
      <c r="J141" s="210">
        <f>ROUND(I141*H141,2)</f>
        <v>0</v>
      </c>
      <c r="K141" s="206" t="s">
        <v>130</v>
      </c>
      <c r="L141" s="44"/>
      <c r="M141" s="211" t="s">
        <v>19</v>
      </c>
      <c r="N141" s="212" t="s">
        <v>42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148</v>
      </c>
      <c r="AT141" s="215" t="s">
        <v>126</v>
      </c>
      <c r="AU141" s="215" t="s">
        <v>81</v>
      </c>
      <c r="AY141" s="17" t="s">
        <v>123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79</v>
      </c>
      <c r="BK141" s="216">
        <f>ROUND(I141*H141,2)</f>
        <v>0</v>
      </c>
      <c r="BL141" s="17" t="s">
        <v>148</v>
      </c>
      <c r="BM141" s="215" t="s">
        <v>758</v>
      </c>
    </row>
    <row r="142" spans="1:47" s="2" customFormat="1" ht="12">
      <c r="A142" s="38"/>
      <c r="B142" s="39"/>
      <c r="C142" s="40"/>
      <c r="D142" s="217" t="s">
        <v>133</v>
      </c>
      <c r="E142" s="40"/>
      <c r="F142" s="218" t="s">
        <v>759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81</v>
      </c>
    </row>
    <row r="143" spans="1:63" s="12" customFormat="1" ht="22.8" customHeight="1">
      <c r="A143" s="12"/>
      <c r="B143" s="188"/>
      <c r="C143" s="189"/>
      <c r="D143" s="190" t="s">
        <v>70</v>
      </c>
      <c r="E143" s="202" t="s">
        <v>258</v>
      </c>
      <c r="F143" s="202" t="s">
        <v>259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SUM(P144:P145)</f>
        <v>0</v>
      </c>
      <c r="Q143" s="196"/>
      <c r="R143" s="197">
        <f>SUM(R144:R145)</f>
        <v>0</v>
      </c>
      <c r="S143" s="196"/>
      <c r="T143" s="198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9" t="s">
        <v>79</v>
      </c>
      <c r="AT143" s="200" t="s">
        <v>70</v>
      </c>
      <c r="AU143" s="200" t="s">
        <v>79</v>
      </c>
      <c r="AY143" s="199" t="s">
        <v>123</v>
      </c>
      <c r="BK143" s="201">
        <f>SUM(BK144:BK145)</f>
        <v>0</v>
      </c>
    </row>
    <row r="144" spans="1:65" s="2" customFormat="1" ht="33" customHeight="1">
      <c r="A144" s="38"/>
      <c r="B144" s="39"/>
      <c r="C144" s="204" t="s">
        <v>281</v>
      </c>
      <c r="D144" s="204" t="s">
        <v>126</v>
      </c>
      <c r="E144" s="205" t="s">
        <v>260</v>
      </c>
      <c r="F144" s="206" t="s">
        <v>261</v>
      </c>
      <c r="G144" s="207" t="s">
        <v>239</v>
      </c>
      <c r="H144" s="208">
        <v>0.134</v>
      </c>
      <c r="I144" s="209"/>
      <c r="J144" s="210">
        <f>ROUND(I144*H144,2)</f>
        <v>0</v>
      </c>
      <c r="K144" s="206" t="s">
        <v>130</v>
      </c>
      <c r="L144" s="44"/>
      <c r="M144" s="211" t="s">
        <v>19</v>
      </c>
      <c r="N144" s="212" t="s">
        <v>42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148</v>
      </c>
      <c r="AT144" s="215" t="s">
        <v>126</v>
      </c>
      <c r="AU144" s="215" t="s">
        <v>81</v>
      </c>
      <c r="AY144" s="17" t="s">
        <v>123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79</v>
      </c>
      <c r="BK144" s="216">
        <f>ROUND(I144*H144,2)</f>
        <v>0</v>
      </c>
      <c r="BL144" s="17" t="s">
        <v>148</v>
      </c>
      <c r="BM144" s="215" t="s">
        <v>760</v>
      </c>
    </row>
    <row r="145" spans="1:47" s="2" customFormat="1" ht="12">
      <c r="A145" s="38"/>
      <c r="B145" s="39"/>
      <c r="C145" s="40"/>
      <c r="D145" s="217" t="s">
        <v>133</v>
      </c>
      <c r="E145" s="40"/>
      <c r="F145" s="218" t="s">
        <v>263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133</v>
      </c>
      <c r="AU145" s="17" t="s">
        <v>81</v>
      </c>
    </row>
    <row r="146" spans="1:63" s="12" customFormat="1" ht="25.9" customHeight="1">
      <c r="A146" s="12"/>
      <c r="B146" s="188"/>
      <c r="C146" s="189"/>
      <c r="D146" s="190" t="s">
        <v>70</v>
      </c>
      <c r="E146" s="191" t="s">
        <v>264</v>
      </c>
      <c r="F146" s="191" t="s">
        <v>265</v>
      </c>
      <c r="G146" s="189"/>
      <c r="H146" s="189"/>
      <c r="I146" s="192"/>
      <c r="J146" s="193">
        <f>BK146</f>
        <v>0</v>
      </c>
      <c r="K146" s="189"/>
      <c r="L146" s="194"/>
      <c r="M146" s="195"/>
      <c r="N146" s="196"/>
      <c r="O146" s="196"/>
      <c r="P146" s="197">
        <f>P147+P161+P189</f>
        <v>0</v>
      </c>
      <c r="Q146" s="196"/>
      <c r="R146" s="197">
        <f>R147+R161+R189</f>
        <v>0.01437</v>
      </c>
      <c r="S146" s="196"/>
      <c r="T146" s="198">
        <f>T147+T161+T189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9" t="s">
        <v>81</v>
      </c>
      <c r="AT146" s="200" t="s">
        <v>70</v>
      </c>
      <c r="AU146" s="200" t="s">
        <v>71</v>
      </c>
      <c r="AY146" s="199" t="s">
        <v>123</v>
      </c>
      <c r="BK146" s="201">
        <f>BK147+BK161+BK189</f>
        <v>0</v>
      </c>
    </row>
    <row r="147" spans="1:63" s="12" customFormat="1" ht="22.8" customHeight="1">
      <c r="A147" s="12"/>
      <c r="B147" s="188"/>
      <c r="C147" s="189"/>
      <c r="D147" s="190" t="s">
        <v>70</v>
      </c>
      <c r="E147" s="202" t="s">
        <v>761</v>
      </c>
      <c r="F147" s="202" t="s">
        <v>762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SUM(P148:P160)</f>
        <v>0</v>
      </c>
      <c r="Q147" s="196"/>
      <c r="R147" s="197">
        <f>SUM(R148:R160)</f>
        <v>0.00214</v>
      </c>
      <c r="S147" s="196"/>
      <c r="T147" s="198">
        <f>SUM(T148:T160)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9" t="s">
        <v>81</v>
      </c>
      <c r="AT147" s="200" t="s">
        <v>70</v>
      </c>
      <c r="AU147" s="200" t="s">
        <v>79</v>
      </c>
      <c r="AY147" s="199" t="s">
        <v>123</v>
      </c>
      <c r="BK147" s="201">
        <f>SUM(BK148:BK160)</f>
        <v>0</v>
      </c>
    </row>
    <row r="148" spans="1:65" s="2" customFormat="1" ht="16.5" customHeight="1">
      <c r="A148" s="38"/>
      <c r="B148" s="39"/>
      <c r="C148" s="204" t="s">
        <v>285</v>
      </c>
      <c r="D148" s="204" t="s">
        <v>126</v>
      </c>
      <c r="E148" s="205" t="s">
        <v>763</v>
      </c>
      <c r="F148" s="206" t="s">
        <v>764</v>
      </c>
      <c r="G148" s="207" t="s">
        <v>230</v>
      </c>
      <c r="H148" s="208">
        <v>4</v>
      </c>
      <c r="I148" s="209"/>
      <c r="J148" s="210">
        <f>ROUND(I148*H148,2)</f>
        <v>0</v>
      </c>
      <c r="K148" s="206" t="s">
        <v>130</v>
      </c>
      <c r="L148" s="44"/>
      <c r="M148" s="211" t="s">
        <v>19</v>
      </c>
      <c r="N148" s="212" t="s">
        <v>42</v>
      </c>
      <c r="O148" s="84"/>
      <c r="P148" s="213">
        <f>O148*H148</f>
        <v>0</v>
      </c>
      <c r="Q148" s="213">
        <v>0.00036</v>
      </c>
      <c r="R148" s="213">
        <f>Q148*H148</f>
        <v>0.00144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268</v>
      </c>
      <c r="AT148" s="215" t="s">
        <v>126</v>
      </c>
      <c r="AU148" s="215" t="s">
        <v>81</v>
      </c>
      <c r="AY148" s="17" t="s">
        <v>123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79</v>
      </c>
      <c r="BK148" s="216">
        <f>ROUND(I148*H148,2)</f>
        <v>0</v>
      </c>
      <c r="BL148" s="17" t="s">
        <v>268</v>
      </c>
      <c r="BM148" s="215" t="s">
        <v>765</v>
      </c>
    </row>
    <row r="149" spans="1:47" s="2" customFormat="1" ht="12">
      <c r="A149" s="38"/>
      <c r="B149" s="39"/>
      <c r="C149" s="40"/>
      <c r="D149" s="217" t="s">
        <v>133</v>
      </c>
      <c r="E149" s="40"/>
      <c r="F149" s="218" t="s">
        <v>766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133</v>
      </c>
      <c r="AU149" s="17" t="s">
        <v>81</v>
      </c>
    </row>
    <row r="150" spans="1:65" s="2" customFormat="1" ht="16.5" customHeight="1">
      <c r="A150" s="38"/>
      <c r="B150" s="39"/>
      <c r="C150" s="204" t="s">
        <v>7</v>
      </c>
      <c r="D150" s="204" t="s">
        <v>126</v>
      </c>
      <c r="E150" s="205" t="s">
        <v>767</v>
      </c>
      <c r="F150" s="206" t="s">
        <v>768</v>
      </c>
      <c r="G150" s="207" t="s">
        <v>178</v>
      </c>
      <c r="H150" s="208">
        <v>1</v>
      </c>
      <c r="I150" s="209"/>
      <c r="J150" s="210">
        <f>ROUND(I150*H150,2)</f>
        <v>0</v>
      </c>
      <c r="K150" s="206" t="s">
        <v>19</v>
      </c>
      <c r="L150" s="44"/>
      <c r="M150" s="211" t="s">
        <v>19</v>
      </c>
      <c r="N150" s="212" t="s">
        <v>42</v>
      </c>
      <c r="O150" s="84"/>
      <c r="P150" s="213">
        <f>O150*H150</f>
        <v>0</v>
      </c>
      <c r="Q150" s="213">
        <v>0.00036</v>
      </c>
      <c r="R150" s="213">
        <f>Q150*H150</f>
        <v>0.00036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268</v>
      </c>
      <c r="AT150" s="215" t="s">
        <v>126</v>
      </c>
      <c r="AU150" s="215" t="s">
        <v>81</v>
      </c>
      <c r="AY150" s="17" t="s">
        <v>123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79</v>
      </c>
      <c r="BK150" s="216">
        <f>ROUND(I150*H150,2)</f>
        <v>0</v>
      </c>
      <c r="BL150" s="17" t="s">
        <v>268</v>
      </c>
      <c r="BM150" s="215" t="s">
        <v>769</v>
      </c>
    </row>
    <row r="151" spans="1:65" s="2" customFormat="1" ht="16.5" customHeight="1">
      <c r="A151" s="38"/>
      <c r="B151" s="39"/>
      <c r="C151" s="204" t="s">
        <v>297</v>
      </c>
      <c r="D151" s="204" t="s">
        <v>126</v>
      </c>
      <c r="E151" s="205" t="s">
        <v>770</v>
      </c>
      <c r="F151" s="206" t="s">
        <v>771</v>
      </c>
      <c r="G151" s="207" t="s">
        <v>178</v>
      </c>
      <c r="H151" s="208">
        <v>2</v>
      </c>
      <c r="I151" s="209"/>
      <c r="J151" s="210">
        <f>ROUND(I151*H151,2)</f>
        <v>0</v>
      </c>
      <c r="K151" s="206" t="s">
        <v>130</v>
      </c>
      <c r="L151" s="44"/>
      <c r="M151" s="211" t="s">
        <v>19</v>
      </c>
      <c r="N151" s="212" t="s">
        <v>42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268</v>
      </c>
      <c r="AT151" s="215" t="s">
        <v>126</v>
      </c>
      <c r="AU151" s="215" t="s">
        <v>81</v>
      </c>
      <c r="AY151" s="17" t="s">
        <v>123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79</v>
      </c>
      <c r="BK151" s="216">
        <f>ROUND(I151*H151,2)</f>
        <v>0</v>
      </c>
      <c r="BL151" s="17" t="s">
        <v>268</v>
      </c>
      <c r="BM151" s="215" t="s">
        <v>772</v>
      </c>
    </row>
    <row r="152" spans="1:47" s="2" customFormat="1" ht="12">
      <c r="A152" s="38"/>
      <c r="B152" s="39"/>
      <c r="C152" s="40"/>
      <c r="D152" s="217" t="s">
        <v>133</v>
      </c>
      <c r="E152" s="40"/>
      <c r="F152" s="218" t="s">
        <v>773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133</v>
      </c>
      <c r="AU152" s="17" t="s">
        <v>81</v>
      </c>
    </row>
    <row r="153" spans="1:65" s="2" customFormat="1" ht="16.5" customHeight="1">
      <c r="A153" s="38"/>
      <c r="B153" s="39"/>
      <c r="C153" s="204" t="s">
        <v>302</v>
      </c>
      <c r="D153" s="204" t="s">
        <v>126</v>
      </c>
      <c r="E153" s="205" t="s">
        <v>774</v>
      </c>
      <c r="F153" s="206" t="s">
        <v>775</v>
      </c>
      <c r="G153" s="207" t="s">
        <v>178</v>
      </c>
      <c r="H153" s="208">
        <v>1</v>
      </c>
      <c r="I153" s="209"/>
      <c r="J153" s="210">
        <f>ROUND(I153*H153,2)</f>
        <v>0</v>
      </c>
      <c r="K153" s="206" t="s">
        <v>130</v>
      </c>
      <c r="L153" s="44"/>
      <c r="M153" s="211" t="s">
        <v>19</v>
      </c>
      <c r="N153" s="212" t="s">
        <v>42</v>
      </c>
      <c r="O153" s="84"/>
      <c r="P153" s="213">
        <f>O153*H153</f>
        <v>0</v>
      </c>
      <c r="Q153" s="213">
        <v>0.00034</v>
      </c>
      <c r="R153" s="213">
        <f>Q153*H153</f>
        <v>0.00034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268</v>
      </c>
      <c r="AT153" s="215" t="s">
        <v>126</v>
      </c>
      <c r="AU153" s="215" t="s">
        <v>81</v>
      </c>
      <c r="AY153" s="17" t="s">
        <v>123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79</v>
      </c>
      <c r="BK153" s="216">
        <f>ROUND(I153*H153,2)</f>
        <v>0</v>
      </c>
      <c r="BL153" s="17" t="s">
        <v>268</v>
      </c>
      <c r="BM153" s="215" t="s">
        <v>776</v>
      </c>
    </row>
    <row r="154" spans="1:47" s="2" customFormat="1" ht="12">
      <c r="A154" s="38"/>
      <c r="B154" s="39"/>
      <c r="C154" s="40"/>
      <c r="D154" s="217" t="s">
        <v>133</v>
      </c>
      <c r="E154" s="40"/>
      <c r="F154" s="218" t="s">
        <v>777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133</v>
      </c>
      <c r="AU154" s="17" t="s">
        <v>81</v>
      </c>
    </row>
    <row r="155" spans="1:65" s="2" customFormat="1" ht="16.5" customHeight="1">
      <c r="A155" s="38"/>
      <c r="B155" s="39"/>
      <c r="C155" s="204" t="s">
        <v>307</v>
      </c>
      <c r="D155" s="204" t="s">
        <v>126</v>
      </c>
      <c r="E155" s="205" t="s">
        <v>778</v>
      </c>
      <c r="F155" s="206" t="s">
        <v>779</v>
      </c>
      <c r="G155" s="207" t="s">
        <v>230</v>
      </c>
      <c r="H155" s="208">
        <v>4</v>
      </c>
      <c r="I155" s="209"/>
      <c r="J155" s="210">
        <f>ROUND(I155*H155,2)</f>
        <v>0</v>
      </c>
      <c r="K155" s="206" t="s">
        <v>130</v>
      </c>
      <c r="L155" s="44"/>
      <c r="M155" s="211" t="s">
        <v>19</v>
      </c>
      <c r="N155" s="212" t="s">
        <v>42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268</v>
      </c>
      <c r="AT155" s="215" t="s">
        <v>126</v>
      </c>
      <c r="AU155" s="215" t="s">
        <v>81</v>
      </c>
      <c r="AY155" s="17" t="s">
        <v>123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79</v>
      </c>
      <c r="BK155" s="216">
        <f>ROUND(I155*H155,2)</f>
        <v>0</v>
      </c>
      <c r="BL155" s="17" t="s">
        <v>268</v>
      </c>
      <c r="BM155" s="215" t="s">
        <v>780</v>
      </c>
    </row>
    <row r="156" spans="1:47" s="2" customFormat="1" ht="12">
      <c r="A156" s="38"/>
      <c r="B156" s="39"/>
      <c r="C156" s="40"/>
      <c r="D156" s="217" t="s">
        <v>133</v>
      </c>
      <c r="E156" s="40"/>
      <c r="F156" s="218" t="s">
        <v>781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81</v>
      </c>
    </row>
    <row r="157" spans="1:65" s="2" customFormat="1" ht="24.15" customHeight="1">
      <c r="A157" s="38"/>
      <c r="B157" s="39"/>
      <c r="C157" s="204" t="s">
        <v>312</v>
      </c>
      <c r="D157" s="204" t="s">
        <v>126</v>
      </c>
      <c r="E157" s="205" t="s">
        <v>782</v>
      </c>
      <c r="F157" s="206" t="s">
        <v>783</v>
      </c>
      <c r="G157" s="207" t="s">
        <v>239</v>
      </c>
      <c r="H157" s="208">
        <v>0.002</v>
      </c>
      <c r="I157" s="209"/>
      <c r="J157" s="210">
        <f>ROUND(I157*H157,2)</f>
        <v>0</v>
      </c>
      <c r="K157" s="206" t="s">
        <v>130</v>
      </c>
      <c r="L157" s="44"/>
      <c r="M157" s="211" t="s">
        <v>19</v>
      </c>
      <c r="N157" s="212" t="s">
        <v>42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268</v>
      </c>
      <c r="AT157" s="215" t="s">
        <v>126</v>
      </c>
      <c r="AU157" s="215" t="s">
        <v>81</v>
      </c>
      <c r="AY157" s="17" t="s">
        <v>123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79</v>
      </c>
      <c r="BK157" s="216">
        <f>ROUND(I157*H157,2)</f>
        <v>0</v>
      </c>
      <c r="BL157" s="17" t="s">
        <v>268</v>
      </c>
      <c r="BM157" s="215" t="s">
        <v>784</v>
      </c>
    </row>
    <row r="158" spans="1:47" s="2" customFormat="1" ht="12">
      <c r="A158" s="38"/>
      <c r="B158" s="39"/>
      <c r="C158" s="40"/>
      <c r="D158" s="217" t="s">
        <v>133</v>
      </c>
      <c r="E158" s="40"/>
      <c r="F158" s="218" t="s">
        <v>785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133</v>
      </c>
      <c r="AU158" s="17" t="s">
        <v>81</v>
      </c>
    </row>
    <row r="159" spans="1:65" s="2" customFormat="1" ht="24.15" customHeight="1">
      <c r="A159" s="38"/>
      <c r="B159" s="39"/>
      <c r="C159" s="204" t="s">
        <v>317</v>
      </c>
      <c r="D159" s="204" t="s">
        <v>126</v>
      </c>
      <c r="E159" s="205" t="s">
        <v>786</v>
      </c>
      <c r="F159" s="206" t="s">
        <v>787</v>
      </c>
      <c r="G159" s="207" t="s">
        <v>239</v>
      </c>
      <c r="H159" s="208">
        <v>0.002</v>
      </c>
      <c r="I159" s="209"/>
      <c r="J159" s="210">
        <f>ROUND(I159*H159,2)</f>
        <v>0</v>
      </c>
      <c r="K159" s="206" t="s">
        <v>130</v>
      </c>
      <c r="L159" s="44"/>
      <c r="M159" s="211" t="s">
        <v>19</v>
      </c>
      <c r="N159" s="212" t="s">
        <v>42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268</v>
      </c>
      <c r="AT159" s="215" t="s">
        <v>126</v>
      </c>
      <c r="AU159" s="215" t="s">
        <v>81</v>
      </c>
      <c r="AY159" s="17" t="s">
        <v>123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79</v>
      </c>
      <c r="BK159" s="216">
        <f>ROUND(I159*H159,2)</f>
        <v>0</v>
      </c>
      <c r="BL159" s="17" t="s">
        <v>268</v>
      </c>
      <c r="BM159" s="215" t="s">
        <v>788</v>
      </c>
    </row>
    <row r="160" spans="1:47" s="2" customFormat="1" ht="12">
      <c r="A160" s="38"/>
      <c r="B160" s="39"/>
      <c r="C160" s="40"/>
      <c r="D160" s="217" t="s">
        <v>133</v>
      </c>
      <c r="E160" s="40"/>
      <c r="F160" s="218" t="s">
        <v>789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133</v>
      </c>
      <c r="AU160" s="17" t="s">
        <v>81</v>
      </c>
    </row>
    <row r="161" spans="1:63" s="12" customFormat="1" ht="22.8" customHeight="1">
      <c r="A161" s="12"/>
      <c r="B161" s="188"/>
      <c r="C161" s="189"/>
      <c r="D161" s="190" t="s">
        <v>70</v>
      </c>
      <c r="E161" s="202" t="s">
        <v>790</v>
      </c>
      <c r="F161" s="202" t="s">
        <v>791</v>
      </c>
      <c r="G161" s="189"/>
      <c r="H161" s="189"/>
      <c r="I161" s="192"/>
      <c r="J161" s="203">
        <f>BK161</f>
        <v>0</v>
      </c>
      <c r="K161" s="189"/>
      <c r="L161" s="194"/>
      <c r="M161" s="195"/>
      <c r="N161" s="196"/>
      <c r="O161" s="196"/>
      <c r="P161" s="197">
        <f>SUM(P162:P188)</f>
        <v>0</v>
      </c>
      <c r="Q161" s="196"/>
      <c r="R161" s="197">
        <f>SUM(R162:R188)</f>
        <v>0.00661</v>
      </c>
      <c r="S161" s="196"/>
      <c r="T161" s="198">
        <f>SUM(T162:T188)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99" t="s">
        <v>81</v>
      </c>
      <c r="AT161" s="200" t="s">
        <v>70</v>
      </c>
      <c r="AU161" s="200" t="s">
        <v>79</v>
      </c>
      <c r="AY161" s="199" t="s">
        <v>123</v>
      </c>
      <c r="BK161" s="201">
        <f>SUM(BK162:BK188)</f>
        <v>0</v>
      </c>
    </row>
    <row r="162" spans="1:65" s="2" customFormat="1" ht="21.75" customHeight="1">
      <c r="A162" s="38"/>
      <c r="B162" s="39"/>
      <c r="C162" s="204" t="s">
        <v>324</v>
      </c>
      <c r="D162" s="204" t="s">
        <v>126</v>
      </c>
      <c r="E162" s="205" t="s">
        <v>792</v>
      </c>
      <c r="F162" s="206" t="s">
        <v>793</v>
      </c>
      <c r="G162" s="207" t="s">
        <v>230</v>
      </c>
      <c r="H162" s="208">
        <v>4</v>
      </c>
      <c r="I162" s="209"/>
      <c r="J162" s="210">
        <f>ROUND(I162*H162,2)</f>
        <v>0</v>
      </c>
      <c r="K162" s="206" t="s">
        <v>130</v>
      </c>
      <c r="L162" s="44"/>
      <c r="M162" s="211" t="s">
        <v>19</v>
      </c>
      <c r="N162" s="212" t="s">
        <v>42</v>
      </c>
      <c r="O162" s="84"/>
      <c r="P162" s="213">
        <f>O162*H162</f>
        <v>0</v>
      </c>
      <c r="Q162" s="213">
        <v>0.00084</v>
      </c>
      <c r="R162" s="213">
        <f>Q162*H162</f>
        <v>0.00336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268</v>
      </c>
      <c r="AT162" s="215" t="s">
        <v>126</v>
      </c>
      <c r="AU162" s="215" t="s">
        <v>81</v>
      </c>
      <c r="AY162" s="17" t="s">
        <v>123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79</v>
      </c>
      <c r="BK162" s="216">
        <f>ROUND(I162*H162,2)</f>
        <v>0</v>
      </c>
      <c r="BL162" s="17" t="s">
        <v>268</v>
      </c>
      <c r="BM162" s="215" t="s">
        <v>794</v>
      </c>
    </row>
    <row r="163" spans="1:47" s="2" customFormat="1" ht="12">
      <c r="A163" s="38"/>
      <c r="B163" s="39"/>
      <c r="C163" s="40"/>
      <c r="D163" s="217" t="s">
        <v>133</v>
      </c>
      <c r="E163" s="40"/>
      <c r="F163" s="218" t="s">
        <v>795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81</v>
      </c>
    </row>
    <row r="164" spans="1:65" s="2" customFormat="1" ht="16.5" customHeight="1">
      <c r="A164" s="38"/>
      <c r="B164" s="39"/>
      <c r="C164" s="204" t="s">
        <v>329</v>
      </c>
      <c r="D164" s="204" t="s">
        <v>126</v>
      </c>
      <c r="E164" s="205" t="s">
        <v>796</v>
      </c>
      <c r="F164" s="206" t="s">
        <v>768</v>
      </c>
      <c r="G164" s="207" t="s">
        <v>178</v>
      </c>
      <c r="H164" s="208">
        <v>1</v>
      </c>
      <c r="I164" s="209"/>
      <c r="J164" s="210">
        <f>ROUND(I164*H164,2)</f>
        <v>0</v>
      </c>
      <c r="K164" s="206" t="s">
        <v>19</v>
      </c>
      <c r="L164" s="44"/>
      <c r="M164" s="211" t="s">
        <v>19</v>
      </c>
      <c r="N164" s="212" t="s">
        <v>42</v>
      </c>
      <c r="O164" s="84"/>
      <c r="P164" s="213">
        <f>O164*H164</f>
        <v>0</v>
      </c>
      <c r="Q164" s="213">
        <v>0.00084</v>
      </c>
      <c r="R164" s="213">
        <f>Q164*H164</f>
        <v>0.00084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268</v>
      </c>
      <c r="AT164" s="215" t="s">
        <v>126</v>
      </c>
      <c r="AU164" s="215" t="s">
        <v>81</v>
      </c>
      <c r="AY164" s="17" t="s">
        <v>123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79</v>
      </c>
      <c r="BK164" s="216">
        <f>ROUND(I164*H164,2)</f>
        <v>0</v>
      </c>
      <c r="BL164" s="17" t="s">
        <v>268</v>
      </c>
      <c r="BM164" s="215" t="s">
        <v>797</v>
      </c>
    </row>
    <row r="165" spans="1:65" s="2" customFormat="1" ht="16.5" customHeight="1">
      <c r="A165" s="38"/>
      <c r="B165" s="39"/>
      <c r="C165" s="204" t="s">
        <v>333</v>
      </c>
      <c r="D165" s="204" t="s">
        <v>126</v>
      </c>
      <c r="E165" s="205" t="s">
        <v>798</v>
      </c>
      <c r="F165" s="206" t="s">
        <v>799</v>
      </c>
      <c r="G165" s="207" t="s">
        <v>271</v>
      </c>
      <c r="H165" s="208">
        <v>1</v>
      </c>
      <c r="I165" s="209"/>
      <c r="J165" s="210">
        <f>ROUND(I165*H165,2)</f>
        <v>0</v>
      </c>
      <c r="K165" s="206" t="s">
        <v>130</v>
      </c>
      <c r="L165" s="44"/>
      <c r="M165" s="211" t="s">
        <v>19</v>
      </c>
      <c r="N165" s="212" t="s">
        <v>42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268</v>
      </c>
      <c r="AT165" s="215" t="s">
        <v>126</v>
      </c>
      <c r="AU165" s="215" t="s">
        <v>81</v>
      </c>
      <c r="AY165" s="17" t="s">
        <v>123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79</v>
      </c>
      <c r="BK165" s="216">
        <f>ROUND(I165*H165,2)</f>
        <v>0</v>
      </c>
      <c r="BL165" s="17" t="s">
        <v>268</v>
      </c>
      <c r="BM165" s="215" t="s">
        <v>800</v>
      </c>
    </row>
    <row r="166" spans="1:47" s="2" customFormat="1" ht="12">
      <c r="A166" s="38"/>
      <c r="B166" s="39"/>
      <c r="C166" s="40"/>
      <c r="D166" s="217" t="s">
        <v>133</v>
      </c>
      <c r="E166" s="40"/>
      <c r="F166" s="218" t="s">
        <v>801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133</v>
      </c>
      <c r="AU166" s="17" t="s">
        <v>81</v>
      </c>
    </row>
    <row r="167" spans="1:65" s="2" customFormat="1" ht="24.15" customHeight="1">
      <c r="A167" s="38"/>
      <c r="B167" s="39"/>
      <c r="C167" s="204" t="s">
        <v>338</v>
      </c>
      <c r="D167" s="204" t="s">
        <v>126</v>
      </c>
      <c r="E167" s="205" t="s">
        <v>802</v>
      </c>
      <c r="F167" s="206" t="s">
        <v>803</v>
      </c>
      <c r="G167" s="207" t="s">
        <v>230</v>
      </c>
      <c r="H167" s="208">
        <v>4</v>
      </c>
      <c r="I167" s="209"/>
      <c r="J167" s="210">
        <f>ROUND(I167*H167,2)</f>
        <v>0</v>
      </c>
      <c r="K167" s="206" t="s">
        <v>130</v>
      </c>
      <c r="L167" s="44"/>
      <c r="M167" s="211" t="s">
        <v>19</v>
      </c>
      <c r="N167" s="212" t="s">
        <v>42</v>
      </c>
      <c r="O167" s="84"/>
      <c r="P167" s="213">
        <f>O167*H167</f>
        <v>0</v>
      </c>
      <c r="Q167" s="213">
        <v>7E-05</v>
      </c>
      <c r="R167" s="213">
        <f>Q167*H167</f>
        <v>0.00028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268</v>
      </c>
      <c r="AT167" s="215" t="s">
        <v>126</v>
      </c>
      <c r="AU167" s="215" t="s">
        <v>81</v>
      </c>
      <c r="AY167" s="17" t="s">
        <v>123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79</v>
      </c>
      <c r="BK167" s="216">
        <f>ROUND(I167*H167,2)</f>
        <v>0</v>
      </c>
      <c r="BL167" s="17" t="s">
        <v>268</v>
      </c>
      <c r="BM167" s="215" t="s">
        <v>804</v>
      </c>
    </row>
    <row r="168" spans="1:47" s="2" customFormat="1" ht="12">
      <c r="A168" s="38"/>
      <c r="B168" s="39"/>
      <c r="C168" s="40"/>
      <c r="D168" s="217" t="s">
        <v>133</v>
      </c>
      <c r="E168" s="40"/>
      <c r="F168" s="218" t="s">
        <v>805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133</v>
      </c>
      <c r="AU168" s="17" t="s">
        <v>81</v>
      </c>
    </row>
    <row r="169" spans="1:65" s="2" customFormat="1" ht="16.5" customHeight="1">
      <c r="A169" s="38"/>
      <c r="B169" s="39"/>
      <c r="C169" s="204" t="s">
        <v>343</v>
      </c>
      <c r="D169" s="204" t="s">
        <v>126</v>
      </c>
      <c r="E169" s="205" t="s">
        <v>806</v>
      </c>
      <c r="F169" s="206" t="s">
        <v>807</v>
      </c>
      <c r="G169" s="207" t="s">
        <v>178</v>
      </c>
      <c r="H169" s="208">
        <v>1</v>
      </c>
      <c r="I169" s="209"/>
      <c r="J169" s="210">
        <f>ROUND(I169*H169,2)</f>
        <v>0</v>
      </c>
      <c r="K169" s="206" t="s">
        <v>130</v>
      </c>
      <c r="L169" s="44"/>
      <c r="M169" s="211" t="s">
        <v>19</v>
      </c>
      <c r="N169" s="212" t="s">
        <v>42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268</v>
      </c>
      <c r="AT169" s="215" t="s">
        <v>126</v>
      </c>
      <c r="AU169" s="215" t="s">
        <v>81</v>
      </c>
      <c r="AY169" s="17" t="s">
        <v>123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79</v>
      </c>
      <c r="BK169" s="216">
        <f>ROUND(I169*H169,2)</f>
        <v>0</v>
      </c>
      <c r="BL169" s="17" t="s">
        <v>268</v>
      </c>
      <c r="BM169" s="215" t="s">
        <v>808</v>
      </c>
    </row>
    <row r="170" spans="1:47" s="2" customFormat="1" ht="12">
      <c r="A170" s="38"/>
      <c r="B170" s="39"/>
      <c r="C170" s="40"/>
      <c r="D170" s="217" t="s">
        <v>133</v>
      </c>
      <c r="E170" s="40"/>
      <c r="F170" s="218" t="s">
        <v>809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133</v>
      </c>
      <c r="AU170" s="17" t="s">
        <v>81</v>
      </c>
    </row>
    <row r="171" spans="1:65" s="2" customFormat="1" ht="16.5" customHeight="1">
      <c r="A171" s="38"/>
      <c r="B171" s="39"/>
      <c r="C171" s="204" t="s">
        <v>289</v>
      </c>
      <c r="D171" s="204" t="s">
        <v>126</v>
      </c>
      <c r="E171" s="205" t="s">
        <v>810</v>
      </c>
      <c r="F171" s="206" t="s">
        <v>811</v>
      </c>
      <c r="G171" s="207" t="s">
        <v>178</v>
      </c>
      <c r="H171" s="208">
        <v>1</v>
      </c>
      <c r="I171" s="209"/>
      <c r="J171" s="210">
        <f>ROUND(I171*H171,2)</f>
        <v>0</v>
      </c>
      <c r="K171" s="206" t="s">
        <v>130</v>
      </c>
      <c r="L171" s="44"/>
      <c r="M171" s="211" t="s">
        <v>19</v>
      </c>
      <c r="N171" s="212" t="s">
        <v>42</v>
      </c>
      <c r="O171" s="84"/>
      <c r="P171" s="213">
        <f>O171*H171</f>
        <v>0</v>
      </c>
      <c r="Q171" s="213">
        <v>0.00017</v>
      </c>
      <c r="R171" s="213">
        <f>Q171*H171</f>
        <v>0.00017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268</v>
      </c>
      <c r="AT171" s="215" t="s">
        <v>126</v>
      </c>
      <c r="AU171" s="215" t="s">
        <v>81</v>
      </c>
      <c r="AY171" s="17" t="s">
        <v>123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79</v>
      </c>
      <c r="BK171" s="216">
        <f>ROUND(I171*H171,2)</f>
        <v>0</v>
      </c>
      <c r="BL171" s="17" t="s">
        <v>268</v>
      </c>
      <c r="BM171" s="215" t="s">
        <v>812</v>
      </c>
    </row>
    <row r="172" spans="1:47" s="2" customFormat="1" ht="12">
      <c r="A172" s="38"/>
      <c r="B172" s="39"/>
      <c r="C172" s="40"/>
      <c r="D172" s="217" t="s">
        <v>133</v>
      </c>
      <c r="E172" s="40"/>
      <c r="F172" s="218" t="s">
        <v>813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133</v>
      </c>
      <c r="AU172" s="17" t="s">
        <v>81</v>
      </c>
    </row>
    <row r="173" spans="1:65" s="2" customFormat="1" ht="24.15" customHeight="1">
      <c r="A173" s="38"/>
      <c r="B173" s="39"/>
      <c r="C173" s="204" t="s">
        <v>352</v>
      </c>
      <c r="D173" s="204" t="s">
        <v>126</v>
      </c>
      <c r="E173" s="205" t="s">
        <v>814</v>
      </c>
      <c r="F173" s="206" t="s">
        <v>815</v>
      </c>
      <c r="G173" s="207" t="s">
        <v>178</v>
      </c>
      <c r="H173" s="208">
        <v>1</v>
      </c>
      <c r="I173" s="209"/>
      <c r="J173" s="210">
        <f>ROUND(I173*H173,2)</f>
        <v>0</v>
      </c>
      <c r="K173" s="206" t="s">
        <v>130</v>
      </c>
      <c r="L173" s="44"/>
      <c r="M173" s="211" t="s">
        <v>19</v>
      </c>
      <c r="N173" s="212" t="s">
        <v>42</v>
      </c>
      <c r="O173" s="84"/>
      <c r="P173" s="213">
        <f>O173*H173</f>
        <v>0</v>
      </c>
      <c r="Q173" s="213">
        <v>6E-05</v>
      </c>
      <c r="R173" s="213">
        <f>Q173*H173</f>
        <v>6E-05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268</v>
      </c>
      <c r="AT173" s="215" t="s">
        <v>126</v>
      </c>
      <c r="AU173" s="215" t="s">
        <v>81</v>
      </c>
      <c r="AY173" s="17" t="s">
        <v>123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79</v>
      </c>
      <c r="BK173" s="216">
        <f>ROUND(I173*H173,2)</f>
        <v>0</v>
      </c>
      <c r="BL173" s="17" t="s">
        <v>268</v>
      </c>
      <c r="BM173" s="215" t="s">
        <v>816</v>
      </c>
    </row>
    <row r="174" spans="1:47" s="2" customFormat="1" ht="12">
      <c r="A174" s="38"/>
      <c r="B174" s="39"/>
      <c r="C174" s="40"/>
      <c r="D174" s="217" t="s">
        <v>133</v>
      </c>
      <c r="E174" s="40"/>
      <c r="F174" s="218" t="s">
        <v>817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133</v>
      </c>
      <c r="AU174" s="17" t="s">
        <v>81</v>
      </c>
    </row>
    <row r="175" spans="1:65" s="2" customFormat="1" ht="16.5" customHeight="1">
      <c r="A175" s="38"/>
      <c r="B175" s="39"/>
      <c r="C175" s="204" t="s">
        <v>357</v>
      </c>
      <c r="D175" s="204" t="s">
        <v>126</v>
      </c>
      <c r="E175" s="205" t="s">
        <v>818</v>
      </c>
      <c r="F175" s="206" t="s">
        <v>819</v>
      </c>
      <c r="G175" s="207" t="s">
        <v>178</v>
      </c>
      <c r="H175" s="208">
        <v>1</v>
      </c>
      <c r="I175" s="209"/>
      <c r="J175" s="210">
        <f>ROUND(I175*H175,2)</f>
        <v>0</v>
      </c>
      <c r="K175" s="206" t="s">
        <v>130</v>
      </c>
      <c r="L175" s="44"/>
      <c r="M175" s="211" t="s">
        <v>19</v>
      </c>
      <c r="N175" s="212" t="s">
        <v>42</v>
      </c>
      <c r="O175" s="84"/>
      <c r="P175" s="213">
        <f>O175*H175</f>
        <v>0</v>
      </c>
      <c r="Q175" s="213">
        <v>0.00022</v>
      </c>
      <c r="R175" s="213">
        <f>Q175*H175</f>
        <v>0.00022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268</v>
      </c>
      <c r="AT175" s="215" t="s">
        <v>126</v>
      </c>
      <c r="AU175" s="215" t="s">
        <v>81</v>
      </c>
      <c r="AY175" s="17" t="s">
        <v>123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79</v>
      </c>
      <c r="BK175" s="216">
        <f>ROUND(I175*H175,2)</f>
        <v>0</v>
      </c>
      <c r="BL175" s="17" t="s">
        <v>268</v>
      </c>
      <c r="BM175" s="215" t="s">
        <v>820</v>
      </c>
    </row>
    <row r="176" spans="1:47" s="2" customFormat="1" ht="12">
      <c r="A176" s="38"/>
      <c r="B176" s="39"/>
      <c r="C176" s="40"/>
      <c r="D176" s="217" t="s">
        <v>133</v>
      </c>
      <c r="E176" s="40"/>
      <c r="F176" s="218" t="s">
        <v>821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133</v>
      </c>
      <c r="AU176" s="17" t="s">
        <v>81</v>
      </c>
    </row>
    <row r="177" spans="1:65" s="2" customFormat="1" ht="16.5" customHeight="1">
      <c r="A177" s="38"/>
      <c r="B177" s="39"/>
      <c r="C177" s="204" t="s">
        <v>364</v>
      </c>
      <c r="D177" s="204" t="s">
        <v>126</v>
      </c>
      <c r="E177" s="205" t="s">
        <v>822</v>
      </c>
      <c r="F177" s="206" t="s">
        <v>823</v>
      </c>
      <c r="G177" s="207" t="s">
        <v>178</v>
      </c>
      <c r="H177" s="208">
        <v>1</v>
      </c>
      <c r="I177" s="209"/>
      <c r="J177" s="210">
        <f>ROUND(I177*H177,2)</f>
        <v>0</v>
      </c>
      <c r="K177" s="206" t="s">
        <v>130</v>
      </c>
      <c r="L177" s="44"/>
      <c r="M177" s="211" t="s">
        <v>19</v>
      </c>
      <c r="N177" s="212" t="s">
        <v>42</v>
      </c>
      <c r="O177" s="84"/>
      <c r="P177" s="213">
        <f>O177*H177</f>
        <v>0</v>
      </c>
      <c r="Q177" s="213">
        <v>0.00012</v>
      </c>
      <c r="R177" s="213">
        <f>Q177*H177</f>
        <v>0.00012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268</v>
      </c>
      <c r="AT177" s="215" t="s">
        <v>126</v>
      </c>
      <c r="AU177" s="215" t="s">
        <v>81</v>
      </c>
      <c r="AY177" s="17" t="s">
        <v>123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79</v>
      </c>
      <c r="BK177" s="216">
        <f>ROUND(I177*H177,2)</f>
        <v>0</v>
      </c>
      <c r="BL177" s="17" t="s">
        <v>268</v>
      </c>
      <c r="BM177" s="215" t="s">
        <v>824</v>
      </c>
    </row>
    <row r="178" spans="1:47" s="2" customFormat="1" ht="12">
      <c r="A178" s="38"/>
      <c r="B178" s="39"/>
      <c r="C178" s="40"/>
      <c r="D178" s="217" t="s">
        <v>133</v>
      </c>
      <c r="E178" s="40"/>
      <c r="F178" s="218" t="s">
        <v>825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133</v>
      </c>
      <c r="AU178" s="17" t="s">
        <v>81</v>
      </c>
    </row>
    <row r="179" spans="1:65" s="2" customFormat="1" ht="16.5" customHeight="1">
      <c r="A179" s="38"/>
      <c r="B179" s="39"/>
      <c r="C179" s="204" t="s">
        <v>370</v>
      </c>
      <c r="D179" s="204" t="s">
        <v>126</v>
      </c>
      <c r="E179" s="205" t="s">
        <v>826</v>
      </c>
      <c r="F179" s="206" t="s">
        <v>827</v>
      </c>
      <c r="G179" s="207" t="s">
        <v>178</v>
      </c>
      <c r="H179" s="208">
        <v>1</v>
      </c>
      <c r="I179" s="209"/>
      <c r="J179" s="210">
        <f>ROUND(I179*H179,2)</f>
        <v>0</v>
      </c>
      <c r="K179" s="206" t="s">
        <v>130</v>
      </c>
      <c r="L179" s="44"/>
      <c r="M179" s="211" t="s">
        <v>19</v>
      </c>
      <c r="N179" s="212" t="s">
        <v>42</v>
      </c>
      <c r="O179" s="84"/>
      <c r="P179" s="213">
        <f>O179*H179</f>
        <v>0</v>
      </c>
      <c r="Q179" s="213">
        <v>0.00076</v>
      </c>
      <c r="R179" s="213">
        <f>Q179*H179</f>
        <v>0.00076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268</v>
      </c>
      <c r="AT179" s="215" t="s">
        <v>126</v>
      </c>
      <c r="AU179" s="215" t="s">
        <v>81</v>
      </c>
      <c r="AY179" s="17" t="s">
        <v>123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79</v>
      </c>
      <c r="BK179" s="216">
        <f>ROUND(I179*H179,2)</f>
        <v>0</v>
      </c>
      <c r="BL179" s="17" t="s">
        <v>268</v>
      </c>
      <c r="BM179" s="215" t="s">
        <v>828</v>
      </c>
    </row>
    <row r="180" spans="1:47" s="2" customFormat="1" ht="12">
      <c r="A180" s="38"/>
      <c r="B180" s="39"/>
      <c r="C180" s="40"/>
      <c r="D180" s="217" t="s">
        <v>133</v>
      </c>
      <c r="E180" s="40"/>
      <c r="F180" s="218" t="s">
        <v>829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81</v>
      </c>
    </row>
    <row r="181" spans="1:65" s="2" customFormat="1" ht="24.15" customHeight="1">
      <c r="A181" s="38"/>
      <c r="B181" s="39"/>
      <c r="C181" s="204" t="s">
        <v>375</v>
      </c>
      <c r="D181" s="204" t="s">
        <v>126</v>
      </c>
      <c r="E181" s="205" t="s">
        <v>830</v>
      </c>
      <c r="F181" s="206" t="s">
        <v>831</v>
      </c>
      <c r="G181" s="207" t="s">
        <v>230</v>
      </c>
      <c r="H181" s="208">
        <v>4</v>
      </c>
      <c r="I181" s="209"/>
      <c r="J181" s="210">
        <f>ROUND(I181*H181,2)</f>
        <v>0</v>
      </c>
      <c r="K181" s="206" t="s">
        <v>130</v>
      </c>
      <c r="L181" s="44"/>
      <c r="M181" s="211" t="s">
        <v>19</v>
      </c>
      <c r="N181" s="212" t="s">
        <v>42</v>
      </c>
      <c r="O181" s="84"/>
      <c r="P181" s="213">
        <f>O181*H181</f>
        <v>0</v>
      </c>
      <c r="Q181" s="213">
        <v>0.00019</v>
      </c>
      <c r="R181" s="213">
        <f>Q181*H181</f>
        <v>0.00076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268</v>
      </c>
      <c r="AT181" s="215" t="s">
        <v>126</v>
      </c>
      <c r="AU181" s="215" t="s">
        <v>81</v>
      </c>
      <c r="AY181" s="17" t="s">
        <v>123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79</v>
      </c>
      <c r="BK181" s="216">
        <f>ROUND(I181*H181,2)</f>
        <v>0</v>
      </c>
      <c r="BL181" s="17" t="s">
        <v>268</v>
      </c>
      <c r="BM181" s="215" t="s">
        <v>832</v>
      </c>
    </row>
    <row r="182" spans="1:47" s="2" customFormat="1" ht="12">
      <c r="A182" s="38"/>
      <c r="B182" s="39"/>
      <c r="C182" s="40"/>
      <c r="D182" s="217" t="s">
        <v>133</v>
      </c>
      <c r="E182" s="40"/>
      <c r="F182" s="218" t="s">
        <v>833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133</v>
      </c>
      <c r="AU182" s="17" t="s">
        <v>81</v>
      </c>
    </row>
    <row r="183" spans="1:65" s="2" customFormat="1" ht="21.75" customHeight="1">
      <c r="A183" s="38"/>
      <c r="B183" s="39"/>
      <c r="C183" s="204" t="s">
        <v>380</v>
      </c>
      <c r="D183" s="204" t="s">
        <v>126</v>
      </c>
      <c r="E183" s="205" t="s">
        <v>834</v>
      </c>
      <c r="F183" s="206" t="s">
        <v>835</v>
      </c>
      <c r="G183" s="207" t="s">
        <v>230</v>
      </c>
      <c r="H183" s="208">
        <v>4</v>
      </c>
      <c r="I183" s="209"/>
      <c r="J183" s="210">
        <f>ROUND(I183*H183,2)</f>
        <v>0</v>
      </c>
      <c r="K183" s="206" t="s">
        <v>130</v>
      </c>
      <c r="L183" s="44"/>
      <c r="M183" s="211" t="s">
        <v>19</v>
      </c>
      <c r="N183" s="212" t="s">
        <v>42</v>
      </c>
      <c r="O183" s="84"/>
      <c r="P183" s="213">
        <f>O183*H183</f>
        <v>0</v>
      </c>
      <c r="Q183" s="213">
        <v>1E-05</v>
      </c>
      <c r="R183" s="213">
        <f>Q183*H183</f>
        <v>4E-05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268</v>
      </c>
      <c r="AT183" s="215" t="s">
        <v>126</v>
      </c>
      <c r="AU183" s="215" t="s">
        <v>81</v>
      </c>
      <c r="AY183" s="17" t="s">
        <v>123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79</v>
      </c>
      <c r="BK183" s="216">
        <f>ROUND(I183*H183,2)</f>
        <v>0</v>
      </c>
      <c r="BL183" s="17" t="s">
        <v>268</v>
      </c>
      <c r="BM183" s="215" t="s">
        <v>836</v>
      </c>
    </row>
    <row r="184" spans="1:47" s="2" customFormat="1" ht="12">
      <c r="A184" s="38"/>
      <c r="B184" s="39"/>
      <c r="C184" s="40"/>
      <c r="D184" s="217" t="s">
        <v>133</v>
      </c>
      <c r="E184" s="40"/>
      <c r="F184" s="218" t="s">
        <v>837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133</v>
      </c>
      <c r="AU184" s="17" t="s">
        <v>81</v>
      </c>
    </row>
    <row r="185" spans="1:65" s="2" customFormat="1" ht="24.15" customHeight="1">
      <c r="A185" s="38"/>
      <c r="B185" s="39"/>
      <c r="C185" s="204" t="s">
        <v>385</v>
      </c>
      <c r="D185" s="204" t="s">
        <v>126</v>
      </c>
      <c r="E185" s="205" t="s">
        <v>838</v>
      </c>
      <c r="F185" s="206" t="s">
        <v>839</v>
      </c>
      <c r="G185" s="207" t="s">
        <v>239</v>
      </c>
      <c r="H185" s="208">
        <v>0.007</v>
      </c>
      <c r="I185" s="209"/>
      <c r="J185" s="210">
        <f>ROUND(I185*H185,2)</f>
        <v>0</v>
      </c>
      <c r="K185" s="206" t="s">
        <v>130</v>
      </c>
      <c r="L185" s="44"/>
      <c r="M185" s="211" t="s">
        <v>19</v>
      </c>
      <c r="N185" s="212" t="s">
        <v>42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268</v>
      </c>
      <c r="AT185" s="215" t="s">
        <v>126</v>
      </c>
      <c r="AU185" s="215" t="s">
        <v>81</v>
      </c>
      <c r="AY185" s="17" t="s">
        <v>123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79</v>
      </c>
      <c r="BK185" s="216">
        <f>ROUND(I185*H185,2)</f>
        <v>0</v>
      </c>
      <c r="BL185" s="17" t="s">
        <v>268</v>
      </c>
      <c r="BM185" s="215" t="s">
        <v>840</v>
      </c>
    </row>
    <row r="186" spans="1:47" s="2" customFormat="1" ht="12">
      <c r="A186" s="38"/>
      <c r="B186" s="39"/>
      <c r="C186" s="40"/>
      <c r="D186" s="217" t="s">
        <v>133</v>
      </c>
      <c r="E186" s="40"/>
      <c r="F186" s="218" t="s">
        <v>841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133</v>
      </c>
      <c r="AU186" s="17" t="s">
        <v>81</v>
      </c>
    </row>
    <row r="187" spans="1:65" s="2" customFormat="1" ht="24.15" customHeight="1">
      <c r="A187" s="38"/>
      <c r="B187" s="39"/>
      <c r="C187" s="204" t="s">
        <v>390</v>
      </c>
      <c r="D187" s="204" t="s">
        <v>126</v>
      </c>
      <c r="E187" s="205" t="s">
        <v>842</v>
      </c>
      <c r="F187" s="206" t="s">
        <v>843</v>
      </c>
      <c r="G187" s="207" t="s">
        <v>239</v>
      </c>
      <c r="H187" s="208">
        <v>0.007</v>
      </c>
      <c r="I187" s="209"/>
      <c r="J187" s="210">
        <f>ROUND(I187*H187,2)</f>
        <v>0</v>
      </c>
      <c r="K187" s="206" t="s">
        <v>130</v>
      </c>
      <c r="L187" s="44"/>
      <c r="M187" s="211" t="s">
        <v>19</v>
      </c>
      <c r="N187" s="212" t="s">
        <v>42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268</v>
      </c>
      <c r="AT187" s="215" t="s">
        <v>126</v>
      </c>
      <c r="AU187" s="215" t="s">
        <v>81</v>
      </c>
      <c r="AY187" s="17" t="s">
        <v>123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79</v>
      </c>
      <c r="BK187" s="216">
        <f>ROUND(I187*H187,2)</f>
        <v>0</v>
      </c>
      <c r="BL187" s="17" t="s">
        <v>268</v>
      </c>
      <c r="BM187" s="215" t="s">
        <v>844</v>
      </c>
    </row>
    <row r="188" spans="1:47" s="2" customFormat="1" ht="12">
      <c r="A188" s="38"/>
      <c r="B188" s="39"/>
      <c r="C188" s="40"/>
      <c r="D188" s="217" t="s">
        <v>133</v>
      </c>
      <c r="E188" s="40"/>
      <c r="F188" s="218" t="s">
        <v>845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133</v>
      </c>
      <c r="AU188" s="17" t="s">
        <v>81</v>
      </c>
    </row>
    <row r="189" spans="1:63" s="12" customFormat="1" ht="22.8" customHeight="1">
      <c r="A189" s="12"/>
      <c r="B189" s="188"/>
      <c r="C189" s="189"/>
      <c r="D189" s="190" t="s">
        <v>70</v>
      </c>
      <c r="E189" s="202" t="s">
        <v>537</v>
      </c>
      <c r="F189" s="202" t="s">
        <v>538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SUM(P190:P202)</f>
        <v>0</v>
      </c>
      <c r="Q189" s="196"/>
      <c r="R189" s="197">
        <f>SUM(R190:R202)</f>
        <v>0.00562</v>
      </c>
      <c r="S189" s="196"/>
      <c r="T189" s="198">
        <f>SUM(T190:T202)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81</v>
      </c>
      <c r="AT189" s="200" t="s">
        <v>70</v>
      </c>
      <c r="AU189" s="200" t="s">
        <v>79</v>
      </c>
      <c r="AY189" s="199" t="s">
        <v>123</v>
      </c>
      <c r="BK189" s="201">
        <f>SUM(BK190:BK202)</f>
        <v>0</v>
      </c>
    </row>
    <row r="190" spans="1:65" s="2" customFormat="1" ht="16.5" customHeight="1">
      <c r="A190" s="38"/>
      <c r="B190" s="39"/>
      <c r="C190" s="204" t="s">
        <v>395</v>
      </c>
      <c r="D190" s="204" t="s">
        <v>126</v>
      </c>
      <c r="E190" s="205" t="s">
        <v>540</v>
      </c>
      <c r="F190" s="206" t="s">
        <v>541</v>
      </c>
      <c r="G190" s="207" t="s">
        <v>185</v>
      </c>
      <c r="H190" s="208">
        <v>11.24</v>
      </c>
      <c r="I190" s="209"/>
      <c r="J190" s="210">
        <f>ROUND(I190*H190,2)</f>
        <v>0</v>
      </c>
      <c r="K190" s="206" t="s">
        <v>130</v>
      </c>
      <c r="L190" s="44"/>
      <c r="M190" s="211" t="s">
        <v>19</v>
      </c>
      <c r="N190" s="212" t="s">
        <v>42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268</v>
      </c>
      <c r="AT190" s="215" t="s">
        <v>126</v>
      </c>
      <c r="AU190" s="215" t="s">
        <v>81</v>
      </c>
      <c r="AY190" s="17" t="s">
        <v>123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79</v>
      </c>
      <c r="BK190" s="216">
        <f>ROUND(I190*H190,2)</f>
        <v>0</v>
      </c>
      <c r="BL190" s="17" t="s">
        <v>268</v>
      </c>
      <c r="BM190" s="215" t="s">
        <v>846</v>
      </c>
    </row>
    <row r="191" spans="1:47" s="2" customFormat="1" ht="12">
      <c r="A191" s="38"/>
      <c r="B191" s="39"/>
      <c r="C191" s="40"/>
      <c r="D191" s="217" t="s">
        <v>133</v>
      </c>
      <c r="E191" s="40"/>
      <c r="F191" s="218" t="s">
        <v>543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133</v>
      </c>
      <c r="AU191" s="17" t="s">
        <v>81</v>
      </c>
    </row>
    <row r="192" spans="1:51" s="13" customFormat="1" ht="12">
      <c r="A192" s="13"/>
      <c r="B192" s="226"/>
      <c r="C192" s="227"/>
      <c r="D192" s="228" t="s">
        <v>181</v>
      </c>
      <c r="E192" s="229" t="s">
        <v>19</v>
      </c>
      <c r="F192" s="230" t="s">
        <v>847</v>
      </c>
      <c r="G192" s="227"/>
      <c r="H192" s="231">
        <v>9.24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181</v>
      </c>
      <c r="AU192" s="237" t="s">
        <v>81</v>
      </c>
      <c r="AV192" s="13" t="s">
        <v>81</v>
      </c>
      <c r="AW192" s="13" t="s">
        <v>33</v>
      </c>
      <c r="AX192" s="13" t="s">
        <v>71</v>
      </c>
      <c r="AY192" s="237" t="s">
        <v>123</v>
      </c>
    </row>
    <row r="193" spans="1:51" s="13" customFormat="1" ht="12">
      <c r="A193" s="13"/>
      <c r="B193" s="226"/>
      <c r="C193" s="227"/>
      <c r="D193" s="228" t="s">
        <v>181</v>
      </c>
      <c r="E193" s="229" t="s">
        <v>19</v>
      </c>
      <c r="F193" s="230" t="s">
        <v>848</v>
      </c>
      <c r="G193" s="227"/>
      <c r="H193" s="231">
        <v>2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181</v>
      </c>
      <c r="AU193" s="237" t="s">
        <v>81</v>
      </c>
      <c r="AV193" s="13" t="s">
        <v>81</v>
      </c>
      <c r="AW193" s="13" t="s">
        <v>33</v>
      </c>
      <c r="AX193" s="13" t="s">
        <v>71</v>
      </c>
      <c r="AY193" s="237" t="s">
        <v>123</v>
      </c>
    </row>
    <row r="194" spans="1:51" s="14" customFormat="1" ht="12">
      <c r="A194" s="14"/>
      <c r="B194" s="238"/>
      <c r="C194" s="239"/>
      <c r="D194" s="228" t="s">
        <v>181</v>
      </c>
      <c r="E194" s="240" t="s">
        <v>19</v>
      </c>
      <c r="F194" s="241" t="s">
        <v>209</v>
      </c>
      <c r="G194" s="239"/>
      <c r="H194" s="242">
        <v>11.24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8" t="s">
        <v>181</v>
      </c>
      <c r="AU194" s="248" t="s">
        <v>81</v>
      </c>
      <c r="AV194" s="14" t="s">
        <v>148</v>
      </c>
      <c r="AW194" s="14" t="s">
        <v>33</v>
      </c>
      <c r="AX194" s="14" t="s">
        <v>79</v>
      </c>
      <c r="AY194" s="248" t="s">
        <v>123</v>
      </c>
    </row>
    <row r="195" spans="1:65" s="2" customFormat="1" ht="16.5" customHeight="1">
      <c r="A195" s="38"/>
      <c r="B195" s="39"/>
      <c r="C195" s="204" t="s">
        <v>399</v>
      </c>
      <c r="D195" s="204" t="s">
        <v>126</v>
      </c>
      <c r="E195" s="205" t="s">
        <v>849</v>
      </c>
      <c r="F195" s="206" t="s">
        <v>850</v>
      </c>
      <c r="G195" s="207" t="s">
        <v>185</v>
      </c>
      <c r="H195" s="208">
        <v>11.24</v>
      </c>
      <c r="I195" s="209"/>
      <c r="J195" s="210">
        <f>ROUND(I195*H195,2)</f>
        <v>0</v>
      </c>
      <c r="K195" s="206" t="s">
        <v>130</v>
      </c>
      <c r="L195" s="44"/>
      <c r="M195" s="211" t="s">
        <v>19</v>
      </c>
      <c r="N195" s="212" t="s">
        <v>42</v>
      </c>
      <c r="O195" s="84"/>
      <c r="P195" s="213">
        <f>O195*H195</f>
        <v>0</v>
      </c>
      <c r="Q195" s="213">
        <v>0.0002</v>
      </c>
      <c r="R195" s="213">
        <f>Q195*H195</f>
        <v>0.002248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268</v>
      </c>
      <c r="AT195" s="215" t="s">
        <v>126</v>
      </c>
      <c r="AU195" s="215" t="s">
        <v>81</v>
      </c>
      <c r="AY195" s="17" t="s">
        <v>123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79</v>
      </c>
      <c r="BK195" s="216">
        <f>ROUND(I195*H195,2)</f>
        <v>0</v>
      </c>
      <c r="BL195" s="17" t="s">
        <v>268</v>
      </c>
      <c r="BM195" s="215" t="s">
        <v>851</v>
      </c>
    </row>
    <row r="196" spans="1:47" s="2" customFormat="1" ht="12">
      <c r="A196" s="38"/>
      <c r="B196" s="39"/>
      <c r="C196" s="40"/>
      <c r="D196" s="217" t="s">
        <v>133</v>
      </c>
      <c r="E196" s="40"/>
      <c r="F196" s="218" t="s">
        <v>852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133</v>
      </c>
      <c r="AU196" s="17" t="s">
        <v>81</v>
      </c>
    </row>
    <row r="197" spans="1:65" s="2" customFormat="1" ht="24.15" customHeight="1">
      <c r="A197" s="38"/>
      <c r="B197" s="39"/>
      <c r="C197" s="204" t="s">
        <v>405</v>
      </c>
      <c r="D197" s="204" t="s">
        <v>126</v>
      </c>
      <c r="E197" s="205" t="s">
        <v>551</v>
      </c>
      <c r="F197" s="206" t="s">
        <v>552</v>
      </c>
      <c r="G197" s="207" t="s">
        <v>185</v>
      </c>
      <c r="H197" s="208">
        <v>11.24</v>
      </c>
      <c r="I197" s="209"/>
      <c r="J197" s="210">
        <f>ROUND(I197*H197,2)</f>
        <v>0</v>
      </c>
      <c r="K197" s="206" t="s">
        <v>130</v>
      </c>
      <c r="L197" s="44"/>
      <c r="M197" s="211" t="s">
        <v>19</v>
      </c>
      <c r="N197" s="212" t="s">
        <v>42</v>
      </c>
      <c r="O197" s="84"/>
      <c r="P197" s="213">
        <f>O197*H197</f>
        <v>0</v>
      </c>
      <c r="Q197" s="213">
        <v>0.00029</v>
      </c>
      <c r="R197" s="213">
        <f>Q197*H197</f>
        <v>0.0032596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268</v>
      </c>
      <c r="AT197" s="215" t="s">
        <v>126</v>
      </c>
      <c r="AU197" s="215" t="s">
        <v>81</v>
      </c>
      <c r="AY197" s="17" t="s">
        <v>123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79</v>
      </c>
      <c r="BK197" s="216">
        <f>ROUND(I197*H197,2)</f>
        <v>0</v>
      </c>
      <c r="BL197" s="17" t="s">
        <v>268</v>
      </c>
      <c r="BM197" s="215" t="s">
        <v>853</v>
      </c>
    </row>
    <row r="198" spans="1:47" s="2" customFormat="1" ht="12">
      <c r="A198" s="38"/>
      <c r="B198" s="39"/>
      <c r="C198" s="40"/>
      <c r="D198" s="217" t="s">
        <v>133</v>
      </c>
      <c r="E198" s="40"/>
      <c r="F198" s="218" t="s">
        <v>554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133</v>
      </c>
      <c r="AU198" s="17" t="s">
        <v>81</v>
      </c>
    </row>
    <row r="199" spans="1:65" s="2" customFormat="1" ht="24.15" customHeight="1">
      <c r="A199" s="38"/>
      <c r="B199" s="39"/>
      <c r="C199" s="204" t="s">
        <v>410</v>
      </c>
      <c r="D199" s="204" t="s">
        <v>126</v>
      </c>
      <c r="E199" s="205" t="s">
        <v>556</v>
      </c>
      <c r="F199" s="206" t="s">
        <v>557</v>
      </c>
      <c r="G199" s="207" t="s">
        <v>185</v>
      </c>
      <c r="H199" s="208">
        <v>11.24</v>
      </c>
      <c r="I199" s="209"/>
      <c r="J199" s="210">
        <f>ROUND(I199*H199,2)</f>
        <v>0</v>
      </c>
      <c r="K199" s="206" t="s">
        <v>130</v>
      </c>
      <c r="L199" s="44"/>
      <c r="M199" s="211" t="s">
        <v>19</v>
      </c>
      <c r="N199" s="212" t="s">
        <v>42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268</v>
      </c>
      <c r="AT199" s="215" t="s">
        <v>126</v>
      </c>
      <c r="AU199" s="215" t="s">
        <v>81</v>
      </c>
      <c r="AY199" s="17" t="s">
        <v>123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79</v>
      </c>
      <c r="BK199" s="216">
        <f>ROUND(I199*H199,2)</f>
        <v>0</v>
      </c>
      <c r="BL199" s="17" t="s">
        <v>268</v>
      </c>
      <c r="BM199" s="215" t="s">
        <v>854</v>
      </c>
    </row>
    <row r="200" spans="1:47" s="2" customFormat="1" ht="12">
      <c r="A200" s="38"/>
      <c r="B200" s="39"/>
      <c r="C200" s="40"/>
      <c r="D200" s="217" t="s">
        <v>133</v>
      </c>
      <c r="E200" s="40"/>
      <c r="F200" s="218" t="s">
        <v>559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133</v>
      </c>
      <c r="AU200" s="17" t="s">
        <v>81</v>
      </c>
    </row>
    <row r="201" spans="1:65" s="2" customFormat="1" ht="24.15" customHeight="1">
      <c r="A201" s="38"/>
      <c r="B201" s="39"/>
      <c r="C201" s="204" t="s">
        <v>415</v>
      </c>
      <c r="D201" s="204" t="s">
        <v>126</v>
      </c>
      <c r="E201" s="205" t="s">
        <v>561</v>
      </c>
      <c r="F201" s="206" t="s">
        <v>562</v>
      </c>
      <c r="G201" s="207" t="s">
        <v>185</v>
      </c>
      <c r="H201" s="208">
        <v>11.24</v>
      </c>
      <c r="I201" s="209"/>
      <c r="J201" s="210">
        <f>ROUND(I201*H201,2)</f>
        <v>0</v>
      </c>
      <c r="K201" s="206" t="s">
        <v>130</v>
      </c>
      <c r="L201" s="44"/>
      <c r="M201" s="211" t="s">
        <v>19</v>
      </c>
      <c r="N201" s="212" t="s">
        <v>42</v>
      </c>
      <c r="O201" s="84"/>
      <c r="P201" s="213">
        <f>O201*H201</f>
        <v>0</v>
      </c>
      <c r="Q201" s="213">
        <v>1E-05</v>
      </c>
      <c r="R201" s="213">
        <f>Q201*H201</f>
        <v>0.00011240000000000001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268</v>
      </c>
      <c r="AT201" s="215" t="s">
        <v>126</v>
      </c>
      <c r="AU201" s="215" t="s">
        <v>81</v>
      </c>
      <c r="AY201" s="17" t="s">
        <v>123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79</v>
      </c>
      <c r="BK201" s="216">
        <f>ROUND(I201*H201,2)</f>
        <v>0</v>
      </c>
      <c r="BL201" s="17" t="s">
        <v>268</v>
      </c>
      <c r="BM201" s="215" t="s">
        <v>855</v>
      </c>
    </row>
    <row r="202" spans="1:47" s="2" customFormat="1" ht="12">
      <c r="A202" s="38"/>
      <c r="B202" s="39"/>
      <c r="C202" s="40"/>
      <c r="D202" s="217" t="s">
        <v>133</v>
      </c>
      <c r="E202" s="40"/>
      <c r="F202" s="218" t="s">
        <v>564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133</v>
      </c>
      <c r="AU202" s="17" t="s">
        <v>81</v>
      </c>
    </row>
    <row r="203" spans="1:63" s="12" customFormat="1" ht="25.9" customHeight="1">
      <c r="A203" s="12"/>
      <c r="B203" s="188"/>
      <c r="C203" s="189"/>
      <c r="D203" s="190" t="s">
        <v>70</v>
      </c>
      <c r="E203" s="191" t="s">
        <v>565</v>
      </c>
      <c r="F203" s="191" t="s">
        <v>566</v>
      </c>
      <c r="G203" s="189"/>
      <c r="H203" s="189"/>
      <c r="I203" s="192"/>
      <c r="J203" s="193">
        <f>BK203</f>
        <v>0</v>
      </c>
      <c r="K203" s="189"/>
      <c r="L203" s="194"/>
      <c r="M203" s="195"/>
      <c r="N203" s="196"/>
      <c r="O203" s="196"/>
      <c r="P203" s="197">
        <f>SUM(P204:P206)</f>
        <v>0</v>
      </c>
      <c r="Q203" s="196"/>
      <c r="R203" s="197">
        <f>SUM(R204:R206)</f>
        <v>0.0104</v>
      </c>
      <c r="S203" s="196"/>
      <c r="T203" s="198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9" t="s">
        <v>148</v>
      </c>
      <c r="AT203" s="200" t="s">
        <v>70</v>
      </c>
      <c r="AU203" s="200" t="s">
        <v>71</v>
      </c>
      <c r="AY203" s="199" t="s">
        <v>123</v>
      </c>
      <c r="BK203" s="201">
        <f>SUM(BK204:BK206)</f>
        <v>0</v>
      </c>
    </row>
    <row r="204" spans="1:65" s="2" customFormat="1" ht="21.75" customHeight="1">
      <c r="A204" s="38"/>
      <c r="B204" s="39"/>
      <c r="C204" s="204" t="s">
        <v>422</v>
      </c>
      <c r="D204" s="204" t="s">
        <v>126</v>
      </c>
      <c r="E204" s="205" t="s">
        <v>568</v>
      </c>
      <c r="F204" s="206" t="s">
        <v>569</v>
      </c>
      <c r="G204" s="207" t="s">
        <v>570</v>
      </c>
      <c r="H204" s="208">
        <v>2</v>
      </c>
      <c r="I204" s="209"/>
      <c r="J204" s="210">
        <f>ROUND(I204*H204,2)</f>
        <v>0</v>
      </c>
      <c r="K204" s="206" t="s">
        <v>130</v>
      </c>
      <c r="L204" s="44"/>
      <c r="M204" s="211" t="s">
        <v>19</v>
      </c>
      <c r="N204" s="212" t="s">
        <v>42</v>
      </c>
      <c r="O204" s="84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571</v>
      </c>
      <c r="AT204" s="215" t="s">
        <v>126</v>
      </c>
      <c r="AU204" s="215" t="s">
        <v>79</v>
      </c>
      <c r="AY204" s="17" t="s">
        <v>123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79</v>
      </c>
      <c r="BK204" s="216">
        <f>ROUND(I204*H204,2)</f>
        <v>0</v>
      </c>
      <c r="BL204" s="17" t="s">
        <v>571</v>
      </c>
      <c r="BM204" s="215" t="s">
        <v>856</v>
      </c>
    </row>
    <row r="205" spans="1:47" s="2" customFormat="1" ht="12">
      <c r="A205" s="38"/>
      <c r="B205" s="39"/>
      <c r="C205" s="40"/>
      <c r="D205" s="217" t="s">
        <v>133</v>
      </c>
      <c r="E205" s="40"/>
      <c r="F205" s="218" t="s">
        <v>573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133</v>
      </c>
      <c r="AU205" s="17" t="s">
        <v>79</v>
      </c>
    </row>
    <row r="206" spans="1:65" s="2" customFormat="1" ht="16.5" customHeight="1">
      <c r="A206" s="38"/>
      <c r="B206" s="39"/>
      <c r="C206" s="249" t="s">
        <v>427</v>
      </c>
      <c r="D206" s="249" t="s">
        <v>286</v>
      </c>
      <c r="E206" s="250" t="s">
        <v>575</v>
      </c>
      <c r="F206" s="251" t="s">
        <v>576</v>
      </c>
      <c r="G206" s="252" t="s">
        <v>295</v>
      </c>
      <c r="H206" s="253">
        <v>1</v>
      </c>
      <c r="I206" s="254"/>
      <c r="J206" s="255">
        <f>ROUND(I206*H206,2)</f>
        <v>0</v>
      </c>
      <c r="K206" s="251" t="s">
        <v>19</v>
      </c>
      <c r="L206" s="256"/>
      <c r="M206" s="260" t="s">
        <v>19</v>
      </c>
      <c r="N206" s="261" t="s">
        <v>42</v>
      </c>
      <c r="O206" s="224"/>
      <c r="P206" s="262">
        <f>O206*H206</f>
        <v>0</v>
      </c>
      <c r="Q206" s="262">
        <v>0.0104</v>
      </c>
      <c r="R206" s="262">
        <f>Q206*H206</f>
        <v>0.0104</v>
      </c>
      <c r="S206" s="262">
        <v>0</v>
      </c>
      <c r="T206" s="26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5" t="s">
        <v>571</v>
      </c>
      <c r="AT206" s="215" t="s">
        <v>286</v>
      </c>
      <c r="AU206" s="215" t="s">
        <v>79</v>
      </c>
      <c r="AY206" s="17" t="s">
        <v>123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79</v>
      </c>
      <c r="BK206" s="216">
        <f>ROUND(I206*H206,2)</f>
        <v>0</v>
      </c>
      <c r="BL206" s="17" t="s">
        <v>571</v>
      </c>
      <c r="BM206" s="215" t="s">
        <v>857</v>
      </c>
    </row>
    <row r="207" spans="1:31" s="2" customFormat="1" ht="6.95" customHeight="1">
      <c r="A207" s="38"/>
      <c r="B207" s="59"/>
      <c r="C207" s="60"/>
      <c r="D207" s="60"/>
      <c r="E207" s="60"/>
      <c r="F207" s="60"/>
      <c r="G207" s="60"/>
      <c r="H207" s="60"/>
      <c r="I207" s="60"/>
      <c r="J207" s="60"/>
      <c r="K207" s="60"/>
      <c r="L207" s="44"/>
      <c r="M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</row>
  </sheetData>
  <sheetProtection password="CC35" sheet="1" objects="1" scenarios="1" formatColumns="0" formatRows="0" autoFilter="0"/>
  <autoFilter ref="C89:K206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2/310235241"/>
    <hyperlink ref="F97" r:id="rId2" display="https://podminky.urs.cz/item/CS_URS_2023_02/611325221"/>
    <hyperlink ref="F100" r:id="rId3" display="https://podminky.urs.cz/item/CS_URS_2023_02/611325222"/>
    <hyperlink ref="F103" r:id="rId4" display="https://podminky.urs.cz/item/CS_URS_2023_02/612135101"/>
    <hyperlink ref="F106" r:id="rId5" display="https://podminky.urs.cz/item/CS_URS_2023_02/612325121"/>
    <hyperlink ref="F108" r:id="rId6" display="https://podminky.urs.cz/item/CS_URS_2023_02/612335201"/>
    <hyperlink ref="F111" r:id="rId7" display="https://podminky.urs.cz/item/CS_URS_2023_02/612335202"/>
    <hyperlink ref="F114" r:id="rId8" display="https://podminky.urs.cz/item/CS_URS_2023_02/619991011"/>
    <hyperlink ref="F116" r:id="rId9" display="https://podminky.urs.cz/item/CS_URS_2023_02/619999041"/>
    <hyperlink ref="F119" r:id="rId10" display="https://podminky.urs.cz/item/CS_URS_2023_02/971033141"/>
    <hyperlink ref="F122" r:id="rId11" display="https://podminky.urs.cz/item/CS_URS_2023_02/971033241"/>
    <hyperlink ref="F125" r:id="rId12" display="https://podminky.urs.cz/item/CS_URS_2023_02/971034471"/>
    <hyperlink ref="F128" r:id="rId13" display="https://podminky.urs.cz/item/CS_URS_2023_02/974031142"/>
    <hyperlink ref="F131" r:id="rId14" display="https://podminky.urs.cz/item/CS_URS_2023_02/974031153"/>
    <hyperlink ref="F135" r:id="rId15" display="https://podminky.urs.cz/item/CS_URS_2023_02/997013211"/>
    <hyperlink ref="F137" r:id="rId16" display="https://podminky.urs.cz/item/CS_URS_2023_02/997013501"/>
    <hyperlink ref="F139" r:id="rId17" display="https://podminky.urs.cz/item/CS_URS_2023_02/997013509"/>
    <hyperlink ref="F142" r:id="rId18" display="https://podminky.urs.cz/item/CS_URS_2023_02/997013601"/>
    <hyperlink ref="F145" r:id="rId19" display="https://podminky.urs.cz/item/CS_URS_2023_02/998018001"/>
    <hyperlink ref="F149" r:id="rId20" display="https://podminky.urs.cz/item/CS_URS_2023_02/721173722"/>
    <hyperlink ref="F152" r:id="rId21" display="https://podminky.urs.cz/item/CS_URS_2023_02/721194104"/>
    <hyperlink ref="F154" r:id="rId22" display="https://podminky.urs.cz/item/CS_URS_2023_02/721226511"/>
    <hyperlink ref="F156" r:id="rId23" display="https://podminky.urs.cz/item/CS_URS_2023_02/721290111"/>
    <hyperlink ref="F158" r:id="rId24" display="https://podminky.urs.cz/item/CS_URS_2023_02/998721101"/>
    <hyperlink ref="F160" r:id="rId25" display="https://podminky.urs.cz/item/CS_URS_2023_02/998721181"/>
    <hyperlink ref="F163" r:id="rId26" display="https://podminky.urs.cz/item/CS_URS_2023_02/722174002"/>
    <hyperlink ref="F166" r:id="rId27" display="https://podminky.urs.cz/item/CS_URS_2023_02/722179191"/>
    <hyperlink ref="F168" r:id="rId28" display="https://podminky.urs.cz/item/CS_URS_2023_02/722181231"/>
    <hyperlink ref="F170" r:id="rId29" display="https://podminky.urs.cz/item/CS_URS_2023_02/722190401"/>
    <hyperlink ref="F172" r:id="rId30" display="https://podminky.urs.cz/item/CS_URS_2023_02/722220152"/>
    <hyperlink ref="F174" r:id="rId31" display="https://podminky.urs.cz/item/CS_URS_2023_02/722220231"/>
    <hyperlink ref="F176" r:id="rId32" display="https://podminky.urs.cz/item/CS_URS_2023_02/722224152"/>
    <hyperlink ref="F178" r:id="rId33" display="https://podminky.urs.cz/item/CS_URS_2023_02/722231072"/>
    <hyperlink ref="F180" r:id="rId34" display="https://podminky.urs.cz/item/CS_URS_2023_02/722240101"/>
    <hyperlink ref="F182" r:id="rId35" display="https://podminky.urs.cz/item/CS_URS_2023_02/722290226"/>
    <hyperlink ref="F184" r:id="rId36" display="https://podminky.urs.cz/item/CS_URS_2023_02/722290234"/>
    <hyperlink ref="F186" r:id="rId37" display="https://podminky.urs.cz/item/CS_URS_2023_02/998722101"/>
    <hyperlink ref="F188" r:id="rId38" display="https://podminky.urs.cz/item/CS_URS_2023_02/998722181"/>
    <hyperlink ref="F191" r:id="rId39" display="https://podminky.urs.cz/item/CS_URS_2023_02/784111001"/>
    <hyperlink ref="F196" r:id="rId40" display="https://podminky.urs.cz/item/CS_URS_2023_02/784181121"/>
    <hyperlink ref="F198" r:id="rId41" display="https://podminky.urs.cz/item/CS_URS_2023_02/784221101"/>
    <hyperlink ref="F200" r:id="rId42" display="https://podminky.urs.cz/item/CS_URS_2023_02/784221131"/>
    <hyperlink ref="F202" r:id="rId43" display="https://podminky.urs.cz/item/CS_URS_2023_02/784221155"/>
    <hyperlink ref="F205" r:id="rId44" display="https://podminky.urs.cz/item/CS_URS_2023_02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271" t="s">
        <v>858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859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860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861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862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863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864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865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866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867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868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78</v>
      </c>
      <c r="F18" s="277" t="s">
        <v>869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870</v>
      </c>
      <c r="F19" s="277" t="s">
        <v>871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872</v>
      </c>
      <c r="F20" s="277" t="s">
        <v>873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874</v>
      </c>
      <c r="F21" s="277" t="s">
        <v>77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875</v>
      </c>
      <c r="F22" s="277" t="s">
        <v>876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877</v>
      </c>
      <c r="F23" s="277" t="s">
        <v>878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879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880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881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882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883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884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885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886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887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108</v>
      </c>
      <c r="F36" s="277"/>
      <c r="G36" s="277" t="s">
        <v>888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889</v>
      </c>
      <c r="F37" s="277"/>
      <c r="G37" s="277" t="s">
        <v>890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52</v>
      </c>
      <c r="F38" s="277"/>
      <c r="G38" s="277" t="s">
        <v>891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53</v>
      </c>
      <c r="F39" s="277"/>
      <c r="G39" s="277" t="s">
        <v>892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109</v>
      </c>
      <c r="F40" s="277"/>
      <c r="G40" s="277" t="s">
        <v>893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110</v>
      </c>
      <c r="F41" s="277"/>
      <c r="G41" s="277" t="s">
        <v>894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895</v>
      </c>
      <c r="F42" s="277"/>
      <c r="G42" s="277" t="s">
        <v>896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897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898</v>
      </c>
      <c r="F44" s="277"/>
      <c r="G44" s="277" t="s">
        <v>899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112</v>
      </c>
      <c r="F45" s="277"/>
      <c r="G45" s="277" t="s">
        <v>900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901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902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903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904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905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906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907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908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909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910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911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912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913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914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915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916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917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918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919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920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921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922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923</v>
      </c>
      <c r="D76" s="295"/>
      <c r="E76" s="295"/>
      <c r="F76" s="295" t="s">
        <v>924</v>
      </c>
      <c r="G76" s="296"/>
      <c r="H76" s="295" t="s">
        <v>53</v>
      </c>
      <c r="I76" s="295" t="s">
        <v>56</v>
      </c>
      <c r="J76" s="295" t="s">
        <v>925</v>
      </c>
      <c r="K76" s="294"/>
    </row>
    <row r="77" spans="2:11" s="1" customFormat="1" ht="17.25" customHeight="1">
      <c r="B77" s="292"/>
      <c r="C77" s="297" t="s">
        <v>926</v>
      </c>
      <c r="D77" s="297"/>
      <c r="E77" s="297"/>
      <c r="F77" s="298" t="s">
        <v>927</v>
      </c>
      <c r="G77" s="299"/>
      <c r="H77" s="297"/>
      <c r="I77" s="297"/>
      <c r="J77" s="297" t="s">
        <v>928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52</v>
      </c>
      <c r="D79" s="302"/>
      <c r="E79" s="302"/>
      <c r="F79" s="303" t="s">
        <v>929</v>
      </c>
      <c r="G79" s="304"/>
      <c r="H79" s="280" t="s">
        <v>930</v>
      </c>
      <c r="I79" s="280" t="s">
        <v>931</v>
      </c>
      <c r="J79" s="280">
        <v>20</v>
      </c>
      <c r="K79" s="294"/>
    </row>
    <row r="80" spans="2:11" s="1" customFormat="1" ht="15" customHeight="1">
      <c r="B80" s="292"/>
      <c r="C80" s="280" t="s">
        <v>932</v>
      </c>
      <c r="D80" s="280"/>
      <c r="E80" s="280"/>
      <c r="F80" s="303" t="s">
        <v>929</v>
      </c>
      <c r="G80" s="304"/>
      <c r="H80" s="280" t="s">
        <v>933</v>
      </c>
      <c r="I80" s="280" t="s">
        <v>931</v>
      </c>
      <c r="J80" s="280">
        <v>120</v>
      </c>
      <c r="K80" s="294"/>
    </row>
    <row r="81" spans="2:11" s="1" customFormat="1" ht="15" customHeight="1">
      <c r="B81" s="305"/>
      <c r="C81" s="280" t="s">
        <v>934</v>
      </c>
      <c r="D81" s="280"/>
      <c r="E81" s="280"/>
      <c r="F81" s="303" t="s">
        <v>935</v>
      </c>
      <c r="G81" s="304"/>
      <c r="H81" s="280" t="s">
        <v>936</v>
      </c>
      <c r="I81" s="280" t="s">
        <v>931</v>
      </c>
      <c r="J81" s="280">
        <v>50</v>
      </c>
      <c r="K81" s="294"/>
    </row>
    <row r="82" spans="2:11" s="1" customFormat="1" ht="15" customHeight="1">
      <c r="B82" s="305"/>
      <c r="C82" s="280" t="s">
        <v>937</v>
      </c>
      <c r="D82" s="280"/>
      <c r="E82" s="280"/>
      <c r="F82" s="303" t="s">
        <v>929</v>
      </c>
      <c r="G82" s="304"/>
      <c r="H82" s="280" t="s">
        <v>938</v>
      </c>
      <c r="I82" s="280" t="s">
        <v>939</v>
      </c>
      <c r="J82" s="280"/>
      <c r="K82" s="294"/>
    </row>
    <row r="83" spans="2:11" s="1" customFormat="1" ht="15" customHeight="1">
      <c r="B83" s="305"/>
      <c r="C83" s="306" t="s">
        <v>940</v>
      </c>
      <c r="D83" s="306"/>
      <c r="E83" s="306"/>
      <c r="F83" s="307" t="s">
        <v>935</v>
      </c>
      <c r="G83" s="306"/>
      <c r="H83" s="306" t="s">
        <v>941</v>
      </c>
      <c r="I83" s="306" t="s">
        <v>931</v>
      </c>
      <c r="J83" s="306">
        <v>15</v>
      </c>
      <c r="K83" s="294"/>
    </row>
    <row r="84" spans="2:11" s="1" customFormat="1" ht="15" customHeight="1">
      <c r="B84" s="305"/>
      <c r="C84" s="306" t="s">
        <v>942</v>
      </c>
      <c r="D84" s="306"/>
      <c r="E84" s="306"/>
      <c r="F84" s="307" t="s">
        <v>935</v>
      </c>
      <c r="G84" s="306"/>
      <c r="H84" s="306" t="s">
        <v>943</v>
      </c>
      <c r="I84" s="306" t="s">
        <v>931</v>
      </c>
      <c r="J84" s="306">
        <v>15</v>
      </c>
      <c r="K84" s="294"/>
    </row>
    <row r="85" spans="2:11" s="1" customFormat="1" ht="15" customHeight="1">
      <c r="B85" s="305"/>
      <c r="C85" s="306" t="s">
        <v>944</v>
      </c>
      <c r="D85" s="306"/>
      <c r="E85" s="306"/>
      <c r="F85" s="307" t="s">
        <v>935</v>
      </c>
      <c r="G85" s="306"/>
      <c r="H85" s="306" t="s">
        <v>945</v>
      </c>
      <c r="I85" s="306" t="s">
        <v>931</v>
      </c>
      <c r="J85" s="306">
        <v>20</v>
      </c>
      <c r="K85" s="294"/>
    </row>
    <row r="86" spans="2:11" s="1" customFormat="1" ht="15" customHeight="1">
      <c r="B86" s="305"/>
      <c r="C86" s="306" t="s">
        <v>946</v>
      </c>
      <c r="D86" s="306"/>
      <c r="E86" s="306"/>
      <c r="F86" s="307" t="s">
        <v>935</v>
      </c>
      <c r="G86" s="306"/>
      <c r="H86" s="306" t="s">
        <v>947</v>
      </c>
      <c r="I86" s="306" t="s">
        <v>931</v>
      </c>
      <c r="J86" s="306">
        <v>20</v>
      </c>
      <c r="K86" s="294"/>
    </row>
    <row r="87" spans="2:11" s="1" customFormat="1" ht="15" customHeight="1">
      <c r="B87" s="305"/>
      <c r="C87" s="280" t="s">
        <v>948</v>
      </c>
      <c r="D87" s="280"/>
      <c r="E87" s="280"/>
      <c r="F87" s="303" t="s">
        <v>935</v>
      </c>
      <c r="G87" s="304"/>
      <c r="H87" s="280" t="s">
        <v>949</v>
      </c>
      <c r="I87" s="280" t="s">
        <v>931</v>
      </c>
      <c r="J87" s="280">
        <v>50</v>
      </c>
      <c r="K87" s="294"/>
    </row>
    <row r="88" spans="2:11" s="1" customFormat="1" ht="15" customHeight="1">
      <c r="B88" s="305"/>
      <c r="C88" s="280" t="s">
        <v>950</v>
      </c>
      <c r="D88" s="280"/>
      <c r="E88" s="280"/>
      <c r="F88" s="303" t="s">
        <v>935</v>
      </c>
      <c r="G88" s="304"/>
      <c r="H88" s="280" t="s">
        <v>951</v>
      </c>
      <c r="I88" s="280" t="s">
        <v>931</v>
      </c>
      <c r="J88" s="280">
        <v>20</v>
      </c>
      <c r="K88" s="294"/>
    </row>
    <row r="89" spans="2:11" s="1" customFormat="1" ht="15" customHeight="1">
      <c r="B89" s="305"/>
      <c r="C89" s="280" t="s">
        <v>952</v>
      </c>
      <c r="D89" s="280"/>
      <c r="E89" s="280"/>
      <c r="F89" s="303" t="s">
        <v>935</v>
      </c>
      <c r="G89" s="304"/>
      <c r="H89" s="280" t="s">
        <v>953</v>
      </c>
      <c r="I89" s="280" t="s">
        <v>931</v>
      </c>
      <c r="J89" s="280">
        <v>20</v>
      </c>
      <c r="K89" s="294"/>
    </row>
    <row r="90" spans="2:11" s="1" customFormat="1" ht="15" customHeight="1">
      <c r="B90" s="305"/>
      <c r="C90" s="280" t="s">
        <v>954</v>
      </c>
      <c r="D90" s="280"/>
      <c r="E90" s="280"/>
      <c r="F90" s="303" t="s">
        <v>935</v>
      </c>
      <c r="G90" s="304"/>
      <c r="H90" s="280" t="s">
        <v>955</v>
      </c>
      <c r="I90" s="280" t="s">
        <v>931</v>
      </c>
      <c r="J90" s="280">
        <v>50</v>
      </c>
      <c r="K90" s="294"/>
    </row>
    <row r="91" spans="2:11" s="1" customFormat="1" ht="15" customHeight="1">
      <c r="B91" s="305"/>
      <c r="C91" s="280" t="s">
        <v>956</v>
      </c>
      <c r="D91" s="280"/>
      <c r="E91" s="280"/>
      <c r="F91" s="303" t="s">
        <v>935</v>
      </c>
      <c r="G91" s="304"/>
      <c r="H91" s="280" t="s">
        <v>956</v>
      </c>
      <c r="I91" s="280" t="s">
        <v>931</v>
      </c>
      <c r="J91" s="280">
        <v>50</v>
      </c>
      <c r="K91" s="294"/>
    </row>
    <row r="92" spans="2:11" s="1" customFormat="1" ht="15" customHeight="1">
      <c r="B92" s="305"/>
      <c r="C92" s="280" t="s">
        <v>957</v>
      </c>
      <c r="D92" s="280"/>
      <c r="E92" s="280"/>
      <c r="F92" s="303" t="s">
        <v>935</v>
      </c>
      <c r="G92" s="304"/>
      <c r="H92" s="280" t="s">
        <v>958</v>
      </c>
      <c r="I92" s="280" t="s">
        <v>931</v>
      </c>
      <c r="J92" s="280">
        <v>255</v>
      </c>
      <c r="K92" s="294"/>
    </row>
    <row r="93" spans="2:11" s="1" customFormat="1" ht="15" customHeight="1">
      <c r="B93" s="305"/>
      <c r="C93" s="280" t="s">
        <v>959</v>
      </c>
      <c r="D93" s="280"/>
      <c r="E93" s="280"/>
      <c r="F93" s="303" t="s">
        <v>929</v>
      </c>
      <c r="G93" s="304"/>
      <c r="H93" s="280" t="s">
        <v>960</v>
      </c>
      <c r="I93" s="280" t="s">
        <v>961</v>
      </c>
      <c r="J93" s="280"/>
      <c r="K93" s="294"/>
    </row>
    <row r="94" spans="2:11" s="1" customFormat="1" ht="15" customHeight="1">
      <c r="B94" s="305"/>
      <c r="C94" s="280" t="s">
        <v>962</v>
      </c>
      <c r="D94" s="280"/>
      <c r="E94" s="280"/>
      <c r="F94" s="303" t="s">
        <v>929</v>
      </c>
      <c r="G94" s="304"/>
      <c r="H94" s="280" t="s">
        <v>963</v>
      </c>
      <c r="I94" s="280" t="s">
        <v>964</v>
      </c>
      <c r="J94" s="280"/>
      <c r="K94" s="294"/>
    </row>
    <row r="95" spans="2:11" s="1" customFormat="1" ht="15" customHeight="1">
      <c r="B95" s="305"/>
      <c r="C95" s="280" t="s">
        <v>965</v>
      </c>
      <c r="D95" s="280"/>
      <c r="E95" s="280"/>
      <c r="F95" s="303" t="s">
        <v>929</v>
      </c>
      <c r="G95" s="304"/>
      <c r="H95" s="280" t="s">
        <v>965</v>
      </c>
      <c r="I95" s="280" t="s">
        <v>964</v>
      </c>
      <c r="J95" s="280"/>
      <c r="K95" s="294"/>
    </row>
    <row r="96" spans="2:11" s="1" customFormat="1" ht="15" customHeight="1">
      <c r="B96" s="305"/>
      <c r="C96" s="280" t="s">
        <v>37</v>
      </c>
      <c r="D96" s="280"/>
      <c r="E96" s="280"/>
      <c r="F96" s="303" t="s">
        <v>929</v>
      </c>
      <c r="G96" s="304"/>
      <c r="H96" s="280" t="s">
        <v>966</v>
      </c>
      <c r="I96" s="280" t="s">
        <v>964</v>
      </c>
      <c r="J96" s="280"/>
      <c r="K96" s="294"/>
    </row>
    <row r="97" spans="2:11" s="1" customFormat="1" ht="15" customHeight="1">
      <c r="B97" s="305"/>
      <c r="C97" s="280" t="s">
        <v>47</v>
      </c>
      <c r="D97" s="280"/>
      <c r="E97" s="280"/>
      <c r="F97" s="303" t="s">
        <v>929</v>
      </c>
      <c r="G97" s="304"/>
      <c r="H97" s="280" t="s">
        <v>967</v>
      </c>
      <c r="I97" s="280" t="s">
        <v>964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968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923</v>
      </c>
      <c r="D103" s="295"/>
      <c r="E103" s="295"/>
      <c r="F103" s="295" t="s">
        <v>924</v>
      </c>
      <c r="G103" s="296"/>
      <c r="H103" s="295" t="s">
        <v>53</v>
      </c>
      <c r="I103" s="295" t="s">
        <v>56</v>
      </c>
      <c r="J103" s="295" t="s">
        <v>925</v>
      </c>
      <c r="K103" s="294"/>
    </row>
    <row r="104" spans="2:11" s="1" customFormat="1" ht="17.25" customHeight="1">
      <c r="B104" s="292"/>
      <c r="C104" s="297" t="s">
        <v>926</v>
      </c>
      <c r="D104" s="297"/>
      <c r="E104" s="297"/>
      <c r="F104" s="298" t="s">
        <v>927</v>
      </c>
      <c r="G104" s="299"/>
      <c r="H104" s="297"/>
      <c r="I104" s="297"/>
      <c r="J104" s="297" t="s">
        <v>928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52</v>
      </c>
      <c r="D106" s="302"/>
      <c r="E106" s="302"/>
      <c r="F106" s="303" t="s">
        <v>929</v>
      </c>
      <c r="G106" s="280"/>
      <c r="H106" s="280" t="s">
        <v>969</v>
      </c>
      <c r="I106" s="280" t="s">
        <v>931</v>
      </c>
      <c r="J106" s="280">
        <v>20</v>
      </c>
      <c r="K106" s="294"/>
    </row>
    <row r="107" spans="2:11" s="1" customFormat="1" ht="15" customHeight="1">
      <c r="B107" s="292"/>
      <c r="C107" s="280" t="s">
        <v>932</v>
      </c>
      <c r="D107" s="280"/>
      <c r="E107" s="280"/>
      <c r="F107" s="303" t="s">
        <v>929</v>
      </c>
      <c r="G107" s="280"/>
      <c r="H107" s="280" t="s">
        <v>969</v>
      </c>
      <c r="I107" s="280" t="s">
        <v>931</v>
      </c>
      <c r="J107" s="280">
        <v>120</v>
      </c>
      <c r="K107" s="294"/>
    </row>
    <row r="108" spans="2:11" s="1" customFormat="1" ht="15" customHeight="1">
      <c r="B108" s="305"/>
      <c r="C108" s="280" t="s">
        <v>934</v>
      </c>
      <c r="D108" s="280"/>
      <c r="E108" s="280"/>
      <c r="F108" s="303" t="s">
        <v>935</v>
      </c>
      <c r="G108" s="280"/>
      <c r="H108" s="280" t="s">
        <v>969</v>
      </c>
      <c r="I108" s="280" t="s">
        <v>931</v>
      </c>
      <c r="J108" s="280">
        <v>50</v>
      </c>
      <c r="K108" s="294"/>
    </row>
    <row r="109" spans="2:11" s="1" customFormat="1" ht="15" customHeight="1">
      <c r="B109" s="305"/>
      <c r="C109" s="280" t="s">
        <v>937</v>
      </c>
      <c r="D109" s="280"/>
      <c r="E109" s="280"/>
      <c r="F109" s="303" t="s">
        <v>929</v>
      </c>
      <c r="G109" s="280"/>
      <c r="H109" s="280" t="s">
        <v>969</v>
      </c>
      <c r="I109" s="280" t="s">
        <v>939</v>
      </c>
      <c r="J109" s="280"/>
      <c r="K109" s="294"/>
    </row>
    <row r="110" spans="2:11" s="1" customFormat="1" ht="15" customHeight="1">
      <c r="B110" s="305"/>
      <c r="C110" s="280" t="s">
        <v>948</v>
      </c>
      <c r="D110" s="280"/>
      <c r="E110" s="280"/>
      <c r="F110" s="303" t="s">
        <v>935</v>
      </c>
      <c r="G110" s="280"/>
      <c r="H110" s="280" t="s">
        <v>969</v>
      </c>
      <c r="I110" s="280" t="s">
        <v>931</v>
      </c>
      <c r="J110" s="280">
        <v>50</v>
      </c>
      <c r="K110" s="294"/>
    </row>
    <row r="111" spans="2:11" s="1" customFormat="1" ht="15" customHeight="1">
      <c r="B111" s="305"/>
      <c r="C111" s="280" t="s">
        <v>956</v>
      </c>
      <c r="D111" s="280"/>
      <c r="E111" s="280"/>
      <c r="F111" s="303" t="s">
        <v>935</v>
      </c>
      <c r="G111" s="280"/>
      <c r="H111" s="280" t="s">
        <v>969</v>
      </c>
      <c r="I111" s="280" t="s">
        <v>931</v>
      </c>
      <c r="J111" s="280">
        <v>50</v>
      </c>
      <c r="K111" s="294"/>
    </row>
    <row r="112" spans="2:11" s="1" customFormat="1" ht="15" customHeight="1">
      <c r="B112" s="305"/>
      <c r="C112" s="280" t="s">
        <v>954</v>
      </c>
      <c r="D112" s="280"/>
      <c r="E112" s="280"/>
      <c r="F112" s="303" t="s">
        <v>935</v>
      </c>
      <c r="G112" s="280"/>
      <c r="H112" s="280" t="s">
        <v>969</v>
      </c>
      <c r="I112" s="280" t="s">
        <v>931</v>
      </c>
      <c r="J112" s="280">
        <v>50</v>
      </c>
      <c r="K112" s="294"/>
    </row>
    <row r="113" spans="2:11" s="1" customFormat="1" ht="15" customHeight="1">
      <c r="B113" s="305"/>
      <c r="C113" s="280" t="s">
        <v>52</v>
      </c>
      <c r="D113" s="280"/>
      <c r="E113" s="280"/>
      <c r="F113" s="303" t="s">
        <v>929</v>
      </c>
      <c r="G113" s="280"/>
      <c r="H113" s="280" t="s">
        <v>970</v>
      </c>
      <c r="I113" s="280" t="s">
        <v>931</v>
      </c>
      <c r="J113" s="280">
        <v>20</v>
      </c>
      <c r="K113" s="294"/>
    </row>
    <row r="114" spans="2:11" s="1" customFormat="1" ht="15" customHeight="1">
      <c r="B114" s="305"/>
      <c r="C114" s="280" t="s">
        <v>971</v>
      </c>
      <c r="D114" s="280"/>
      <c r="E114" s="280"/>
      <c r="F114" s="303" t="s">
        <v>929</v>
      </c>
      <c r="G114" s="280"/>
      <c r="H114" s="280" t="s">
        <v>972</v>
      </c>
      <c r="I114" s="280" t="s">
        <v>931</v>
      </c>
      <c r="J114" s="280">
        <v>120</v>
      </c>
      <c r="K114" s="294"/>
    </row>
    <row r="115" spans="2:11" s="1" customFormat="1" ht="15" customHeight="1">
      <c r="B115" s="305"/>
      <c r="C115" s="280" t="s">
        <v>37</v>
      </c>
      <c r="D115" s="280"/>
      <c r="E115" s="280"/>
      <c r="F115" s="303" t="s">
        <v>929</v>
      </c>
      <c r="G115" s="280"/>
      <c r="H115" s="280" t="s">
        <v>973</v>
      </c>
      <c r="I115" s="280" t="s">
        <v>964</v>
      </c>
      <c r="J115" s="280"/>
      <c r="K115" s="294"/>
    </row>
    <row r="116" spans="2:11" s="1" customFormat="1" ht="15" customHeight="1">
      <c r="B116" s="305"/>
      <c r="C116" s="280" t="s">
        <v>47</v>
      </c>
      <c r="D116" s="280"/>
      <c r="E116" s="280"/>
      <c r="F116" s="303" t="s">
        <v>929</v>
      </c>
      <c r="G116" s="280"/>
      <c r="H116" s="280" t="s">
        <v>974</v>
      </c>
      <c r="I116" s="280" t="s">
        <v>964</v>
      </c>
      <c r="J116" s="280"/>
      <c r="K116" s="294"/>
    </row>
    <row r="117" spans="2:11" s="1" customFormat="1" ht="15" customHeight="1">
      <c r="B117" s="305"/>
      <c r="C117" s="280" t="s">
        <v>56</v>
      </c>
      <c r="D117" s="280"/>
      <c r="E117" s="280"/>
      <c r="F117" s="303" t="s">
        <v>929</v>
      </c>
      <c r="G117" s="280"/>
      <c r="H117" s="280" t="s">
        <v>975</v>
      </c>
      <c r="I117" s="280" t="s">
        <v>976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977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923</v>
      </c>
      <c r="D123" s="295"/>
      <c r="E123" s="295"/>
      <c r="F123" s="295" t="s">
        <v>924</v>
      </c>
      <c r="G123" s="296"/>
      <c r="H123" s="295" t="s">
        <v>53</v>
      </c>
      <c r="I123" s="295" t="s">
        <v>56</v>
      </c>
      <c r="J123" s="295" t="s">
        <v>925</v>
      </c>
      <c r="K123" s="324"/>
    </row>
    <row r="124" spans="2:11" s="1" customFormat="1" ht="17.25" customHeight="1">
      <c r="B124" s="323"/>
      <c r="C124" s="297" t="s">
        <v>926</v>
      </c>
      <c r="D124" s="297"/>
      <c r="E124" s="297"/>
      <c r="F124" s="298" t="s">
        <v>927</v>
      </c>
      <c r="G124" s="299"/>
      <c r="H124" s="297"/>
      <c r="I124" s="297"/>
      <c r="J124" s="297" t="s">
        <v>928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932</v>
      </c>
      <c r="D126" s="302"/>
      <c r="E126" s="302"/>
      <c r="F126" s="303" t="s">
        <v>929</v>
      </c>
      <c r="G126" s="280"/>
      <c r="H126" s="280" t="s">
        <v>969</v>
      </c>
      <c r="I126" s="280" t="s">
        <v>931</v>
      </c>
      <c r="J126" s="280">
        <v>120</v>
      </c>
      <c r="K126" s="328"/>
    </row>
    <row r="127" spans="2:11" s="1" customFormat="1" ht="15" customHeight="1">
      <c r="B127" s="325"/>
      <c r="C127" s="280" t="s">
        <v>978</v>
      </c>
      <c r="D127" s="280"/>
      <c r="E127" s="280"/>
      <c r="F127" s="303" t="s">
        <v>929</v>
      </c>
      <c r="G127" s="280"/>
      <c r="H127" s="280" t="s">
        <v>979</v>
      </c>
      <c r="I127" s="280" t="s">
        <v>931</v>
      </c>
      <c r="J127" s="280" t="s">
        <v>980</v>
      </c>
      <c r="K127" s="328"/>
    </row>
    <row r="128" spans="2:11" s="1" customFormat="1" ht="15" customHeight="1">
      <c r="B128" s="325"/>
      <c r="C128" s="280" t="s">
        <v>877</v>
      </c>
      <c r="D128" s="280"/>
      <c r="E128" s="280"/>
      <c r="F128" s="303" t="s">
        <v>929</v>
      </c>
      <c r="G128" s="280"/>
      <c r="H128" s="280" t="s">
        <v>981</v>
      </c>
      <c r="I128" s="280" t="s">
        <v>931</v>
      </c>
      <c r="J128" s="280" t="s">
        <v>980</v>
      </c>
      <c r="K128" s="328"/>
    </row>
    <row r="129" spans="2:11" s="1" customFormat="1" ht="15" customHeight="1">
      <c r="B129" s="325"/>
      <c r="C129" s="280" t="s">
        <v>940</v>
      </c>
      <c r="D129" s="280"/>
      <c r="E129" s="280"/>
      <c r="F129" s="303" t="s">
        <v>935</v>
      </c>
      <c r="G129" s="280"/>
      <c r="H129" s="280" t="s">
        <v>941</v>
      </c>
      <c r="I129" s="280" t="s">
        <v>931</v>
      </c>
      <c r="J129" s="280">
        <v>15</v>
      </c>
      <c r="K129" s="328"/>
    </row>
    <row r="130" spans="2:11" s="1" customFormat="1" ht="15" customHeight="1">
      <c r="B130" s="325"/>
      <c r="C130" s="306" t="s">
        <v>942</v>
      </c>
      <c r="D130" s="306"/>
      <c r="E130" s="306"/>
      <c r="F130" s="307" t="s">
        <v>935</v>
      </c>
      <c r="G130" s="306"/>
      <c r="H130" s="306" t="s">
        <v>943</v>
      </c>
      <c r="I130" s="306" t="s">
        <v>931</v>
      </c>
      <c r="J130" s="306">
        <v>15</v>
      </c>
      <c r="K130" s="328"/>
    </row>
    <row r="131" spans="2:11" s="1" customFormat="1" ht="15" customHeight="1">
      <c r="B131" s="325"/>
      <c r="C131" s="306" t="s">
        <v>944</v>
      </c>
      <c r="D131" s="306"/>
      <c r="E131" s="306"/>
      <c r="F131" s="307" t="s">
        <v>935</v>
      </c>
      <c r="G131" s="306"/>
      <c r="H131" s="306" t="s">
        <v>945</v>
      </c>
      <c r="I131" s="306" t="s">
        <v>931</v>
      </c>
      <c r="J131" s="306">
        <v>20</v>
      </c>
      <c r="K131" s="328"/>
    </row>
    <row r="132" spans="2:11" s="1" customFormat="1" ht="15" customHeight="1">
      <c r="B132" s="325"/>
      <c r="C132" s="306" t="s">
        <v>946</v>
      </c>
      <c r="D132" s="306"/>
      <c r="E132" s="306"/>
      <c r="F132" s="307" t="s">
        <v>935</v>
      </c>
      <c r="G132" s="306"/>
      <c r="H132" s="306" t="s">
        <v>947</v>
      </c>
      <c r="I132" s="306" t="s">
        <v>931</v>
      </c>
      <c r="J132" s="306">
        <v>20</v>
      </c>
      <c r="K132" s="328"/>
    </row>
    <row r="133" spans="2:11" s="1" customFormat="1" ht="15" customHeight="1">
      <c r="B133" s="325"/>
      <c r="C133" s="280" t="s">
        <v>934</v>
      </c>
      <c r="D133" s="280"/>
      <c r="E133" s="280"/>
      <c r="F133" s="303" t="s">
        <v>935</v>
      </c>
      <c r="G133" s="280"/>
      <c r="H133" s="280" t="s">
        <v>969</v>
      </c>
      <c r="I133" s="280" t="s">
        <v>931</v>
      </c>
      <c r="J133" s="280">
        <v>50</v>
      </c>
      <c r="K133" s="328"/>
    </row>
    <row r="134" spans="2:11" s="1" customFormat="1" ht="15" customHeight="1">
      <c r="B134" s="325"/>
      <c r="C134" s="280" t="s">
        <v>948</v>
      </c>
      <c r="D134" s="280"/>
      <c r="E134" s="280"/>
      <c r="F134" s="303" t="s">
        <v>935</v>
      </c>
      <c r="G134" s="280"/>
      <c r="H134" s="280" t="s">
        <v>969</v>
      </c>
      <c r="I134" s="280" t="s">
        <v>931</v>
      </c>
      <c r="J134" s="280">
        <v>50</v>
      </c>
      <c r="K134" s="328"/>
    </row>
    <row r="135" spans="2:11" s="1" customFormat="1" ht="15" customHeight="1">
      <c r="B135" s="325"/>
      <c r="C135" s="280" t="s">
        <v>954</v>
      </c>
      <c r="D135" s="280"/>
      <c r="E135" s="280"/>
      <c r="F135" s="303" t="s">
        <v>935</v>
      </c>
      <c r="G135" s="280"/>
      <c r="H135" s="280" t="s">
        <v>969</v>
      </c>
      <c r="I135" s="280" t="s">
        <v>931</v>
      </c>
      <c r="J135" s="280">
        <v>50</v>
      </c>
      <c r="K135" s="328"/>
    </row>
    <row r="136" spans="2:11" s="1" customFormat="1" ht="15" customHeight="1">
      <c r="B136" s="325"/>
      <c r="C136" s="280" t="s">
        <v>956</v>
      </c>
      <c r="D136" s="280"/>
      <c r="E136" s="280"/>
      <c r="F136" s="303" t="s">
        <v>935</v>
      </c>
      <c r="G136" s="280"/>
      <c r="H136" s="280" t="s">
        <v>969</v>
      </c>
      <c r="I136" s="280" t="s">
        <v>931</v>
      </c>
      <c r="J136" s="280">
        <v>50</v>
      </c>
      <c r="K136" s="328"/>
    </row>
    <row r="137" spans="2:11" s="1" customFormat="1" ht="15" customHeight="1">
      <c r="B137" s="325"/>
      <c r="C137" s="280" t="s">
        <v>957</v>
      </c>
      <c r="D137" s="280"/>
      <c r="E137" s="280"/>
      <c r="F137" s="303" t="s">
        <v>935</v>
      </c>
      <c r="G137" s="280"/>
      <c r="H137" s="280" t="s">
        <v>982</v>
      </c>
      <c r="I137" s="280" t="s">
        <v>931</v>
      </c>
      <c r="J137" s="280">
        <v>255</v>
      </c>
      <c r="K137" s="328"/>
    </row>
    <row r="138" spans="2:11" s="1" customFormat="1" ht="15" customHeight="1">
      <c r="B138" s="325"/>
      <c r="C138" s="280" t="s">
        <v>959</v>
      </c>
      <c r="D138" s="280"/>
      <c r="E138" s="280"/>
      <c r="F138" s="303" t="s">
        <v>929</v>
      </c>
      <c r="G138" s="280"/>
      <c r="H138" s="280" t="s">
        <v>983</v>
      </c>
      <c r="I138" s="280" t="s">
        <v>961</v>
      </c>
      <c r="J138" s="280"/>
      <c r="K138" s="328"/>
    </row>
    <row r="139" spans="2:11" s="1" customFormat="1" ht="15" customHeight="1">
      <c r="B139" s="325"/>
      <c r="C139" s="280" t="s">
        <v>962</v>
      </c>
      <c r="D139" s="280"/>
      <c r="E139" s="280"/>
      <c r="F139" s="303" t="s">
        <v>929</v>
      </c>
      <c r="G139" s="280"/>
      <c r="H139" s="280" t="s">
        <v>984</v>
      </c>
      <c r="I139" s="280" t="s">
        <v>964</v>
      </c>
      <c r="J139" s="280"/>
      <c r="K139" s="328"/>
    </row>
    <row r="140" spans="2:11" s="1" customFormat="1" ht="15" customHeight="1">
      <c r="B140" s="325"/>
      <c r="C140" s="280" t="s">
        <v>965</v>
      </c>
      <c r="D140" s="280"/>
      <c r="E140" s="280"/>
      <c r="F140" s="303" t="s">
        <v>929</v>
      </c>
      <c r="G140" s="280"/>
      <c r="H140" s="280" t="s">
        <v>965</v>
      </c>
      <c r="I140" s="280" t="s">
        <v>964</v>
      </c>
      <c r="J140" s="280"/>
      <c r="K140" s="328"/>
    </row>
    <row r="141" spans="2:11" s="1" customFormat="1" ht="15" customHeight="1">
      <c r="B141" s="325"/>
      <c r="C141" s="280" t="s">
        <v>37</v>
      </c>
      <c r="D141" s="280"/>
      <c r="E141" s="280"/>
      <c r="F141" s="303" t="s">
        <v>929</v>
      </c>
      <c r="G141" s="280"/>
      <c r="H141" s="280" t="s">
        <v>985</v>
      </c>
      <c r="I141" s="280" t="s">
        <v>964</v>
      </c>
      <c r="J141" s="280"/>
      <c r="K141" s="328"/>
    </row>
    <row r="142" spans="2:11" s="1" customFormat="1" ht="15" customHeight="1">
      <c r="B142" s="325"/>
      <c r="C142" s="280" t="s">
        <v>986</v>
      </c>
      <c r="D142" s="280"/>
      <c r="E142" s="280"/>
      <c r="F142" s="303" t="s">
        <v>929</v>
      </c>
      <c r="G142" s="280"/>
      <c r="H142" s="280" t="s">
        <v>987</v>
      </c>
      <c r="I142" s="280" t="s">
        <v>964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988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923</v>
      </c>
      <c r="D148" s="295"/>
      <c r="E148" s="295"/>
      <c r="F148" s="295" t="s">
        <v>924</v>
      </c>
      <c r="G148" s="296"/>
      <c r="H148" s="295" t="s">
        <v>53</v>
      </c>
      <c r="I148" s="295" t="s">
        <v>56</v>
      </c>
      <c r="J148" s="295" t="s">
        <v>925</v>
      </c>
      <c r="K148" s="294"/>
    </row>
    <row r="149" spans="2:11" s="1" customFormat="1" ht="17.25" customHeight="1">
      <c r="B149" s="292"/>
      <c r="C149" s="297" t="s">
        <v>926</v>
      </c>
      <c r="D149" s="297"/>
      <c r="E149" s="297"/>
      <c r="F149" s="298" t="s">
        <v>927</v>
      </c>
      <c r="G149" s="299"/>
      <c r="H149" s="297"/>
      <c r="I149" s="297"/>
      <c r="J149" s="297" t="s">
        <v>928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932</v>
      </c>
      <c r="D151" s="280"/>
      <c r="E151" s="280"/>
      <c r="F151" s="333" t="s">
        <v>929</v>
      </c>
      <c r="G151" s="280"/>
      <c r="H151" s="332" t="s">
        <v>969</v>
      </c>
      <c r="I151" s="332" t="s">
        <v>931</v>
      </c>
      <c r="J151" s="332">
        <v>120</v>
      </c>
      <c r="K151" s="328"/>
    </row>
    <row r="152" spans="2:11" s="1" customFormat="1" ht="15" customHeight="1">
      <c r="B152" s="305"/>
      <c r="C152" s="332" t="s">
        <v>978</v>
      </c>
      <c r="D152" s="280"/>
      <c r="E152" s="280"/>
      <c r="F152" s="333" t="s">
        <v>929</v>
      </c>
      <c r="G152" s="280"/>
      <c r="H152" s="332" t="s">
        <v>989</v>
      </c>
      <c r="I152" s="332" t="s">
        <v>931</v>
      </c>
      <c r="J152" s="332" t="s">
        <v>980</v>
      </c>
      <c r="K152" s="328"/>
    </row>
    <row r="153" spans="2:11" s="1" customFormat="1" ht="15" customHeight="1">
      <c r="B153" s="305"/>
      <c r="C153" s="332" t="s">
        <v>877</v>
      </c>
      <c r="D153" s="280"/>
      <c r="E153" s="280"/>
      <c r="F153" s="333" t="s">
        <v>929</v>
      </c>
      <c r="G153" s="280"/>
      <c r="H153" s="332" t="s">
        <v>990</v>
      </c>
      <c r="I153" s="332" t="s">
        <v>931</v>
      </c>
      <c r="J153" s="332" t="s">
        <v>980</v>
      </c>
      <c r="K153" s="328"/>
    </row>
    <row r="154" spans="2:11" s="1" customFormat="1" ht="15" customHeight="1">
      <c r="B154" s="305"/>
      <c r="C154" s="332" t="s">
        <v>934</v>
      </c>
      <c r="D154" s="280"/>
      <c r="E154" s="280"/>
      <c r="F154" s="333" t="s">
        <v>935</v>
      </c>
      <c r="G154" s="280"/>
      <c r="H154" s="332" t="s">
        <v>969</v>
      </c>
      <c r="I154" s="332" t="s">
        <v>931</v>
      </c>
      <c r="J154" s="332">
        <v>50</v>
      </c>
      <c r="K154" s="328"/>
    </row>
    <row r="155" spans="2:11" s="1" customFormat="1" ht="15" customHeight="1">
      <c r="B155" s="305"/>
      <c r="C155" s="332" t="s">
        <v>937</v>
      </c>
      <c r="D155" s="280"/>
      <c r="E155" s="280"/>
      <c r="F155" s="333" t="s">
        <v>929</v>
      </c>
      <c r="G155" s="280"/>
      <c r="H155" s="332" t="s">
        <v>969</v>
      </c>
      <c r="I155" s="332" t="s">
        <v>939</v>
      </c>
      <c r="J155" s="332"/>
      <c r="K155" s="328"/>
    </row>
    <row r="156" spans="2:11" s="1" customFormat="1" ht="15" customHeight="1">
      <c r="B156" s="305"/>
      <c r="C156" s="332" t="s">
        <v>948</v>
      </c>
      <c r="D156" s="280"/>
      <c r="E156" s="280"/>
      <c r="F156" s="333" t="s">
        <v>935</v>
      </c>
      <c r="G156" s="280"/>
      <c r="H156" s="332" t="s">
        <v>969</v>
      </c>
      <c r="I156" s="332" t="s">
        <v>931</v>
      </c>
      <c r="J156" s="332">
        <v>50</v>
      </c>
      <c r="K156" s="328"/>
    </row>
    <row r="157" spans="2:11" s="1" customFormat="1" ht="15" customHeight="1">
      <c r="B157" s="305"/>
      <c r="C157" s="332" t="s">
        <v>956</v>
      </c>
      <c r="D157" s="280"/>
      <c r="E157" s="280"/>
      <c r="F157" s="333" t="s">
        <v>935</v>
      </c>
      <c r="G157" s="280"/>
      <c r="H157" s="332" t="s">
        <v>969</v>
      </c>
      <c r="I157" s="332" t="s">
        <v>931</v>
      </c>
      <c r="J157" s="332">
        <v>50</v>
      </c>
      <c r="K157" s="328"/>
    </row>
    <row r="158" spans="2:11" s="1" customFormat="1" ht="15" customHeight="1">
      <c r="B158" s="305"/>
      <c r="C158" s="332" t="s">
        <v>954</v>
      </c>
      <c r="D158" s="280"/>
      <c r="E158" s="280"/>
      <c r="F158" s="333" t="s">
        <v>935</v>
      </c>
      <c r="G158" s="280"/>
      <c r="H158" s="332" t="s">
        <v>969</v>
      </c>
      <c r="I158" s="332" t="s">
        <v>931</v>
      </c>
      <c r="J158" s="332">
        <v>50</v>
      </c>
      <c r="K158" s="328"/>
    </row>
    <row r="159" spans="2:11" s="1" customFormat="1" ht="15" customHeight="1">
      <c r="B159" s="305"/>
      <c r="C159" s="332" t="s">
        <v>98</v>
      </c>
      <c r="D159" s="280"/>
      <c r="E159" s="280"/>
      <c r="F159" s="333" t="s">
        <v>929</v>
      </c>
      <c r="G159" s="280"/>
      <c r="H159" s="332" t="s">
        <v>991</v>
      </c>
      <c r="I159" s="332" t="s">
        <v>931</v>
      </c>
      <c r="J159" s="332" t="s">
        <v>992</v>
      </c>
      <c r="K159" s="328"/>
    </row>
    <row r="160" spans="2:11" s="1" customFormat="1" ht="15" customHeight="1">
      <c r="B160" s="305"/>
      <c r="C160" s="332" t="s">
        <v>993</v>
      </c>
      <c r="D160" s="280"/>
      <c r="E160" s="280"/>
      <c r="F160" s="333" t="s">
        <v>929</v>
      </c>
      <c r="G160" s="280"/>
      <c r="H160" s="332" t="s">
        <v>994</v>
      </c>
      <c r="I160" s="332" t="s">
        <v>964</v>
      </c>
      <c r="J160" s="332"/>
      <c r="K160" s="328"/>
    </row>
    <row r="161" spans="2:11" s="1" customFormat="1" ht="15" customHeight="1">
      <c r="B161" s="334"/>
      <c r="C161" s="335"/>
      <c r="D161" s="335"/>
      <c r="E161" s="335"/>
      <c r="F161" s="335"/>
      <c r="G161" s="335"/>
      <c r="H161" s="335"/>
      <c r="I161" s="335"/>
      <c r="J161" s="335"/>
      <c r="K161" s="336"/>
    </row>
    <row r="162" spans="2:11" s="1" customFormat="1" ht="18.75" customHeight="1">
      <c r="B162" s="316"/>
      <c r="C162" s="326"/>
      <c r="D162" s="326"/>
      <c r="E162" s="326"/>
      <c r="F162" s="337"/>
      <c r="G162" s="326"/>
      <c r="H162" s="326"/>
      <c r="I162" s="326"/>
      <c r="J162" s="326"/>
      <c r="K162" s="316"/>
    </row>
    <row r="163" spans="2:11" s="1" customFormat="1" ht="18.75" customHeight="1">
      <c r="B163" s="316"/>
      <c r="C163" s="326"/>
      <c r="D163" s="326"/>
      <c r="E163" s="326"/>
      <c r="F163" s="337"/>
      <c r="G163" s="326"/>
      <c r="H163" s="326"/>
      <c r="I163" s="326"/>
      <c r="J163" s="326"/>
      <c r="K163" s="316"/>
    </row>
    <row r="164" spans="2:11" s="1" customFormat="1" ht="18.75" customHeight="1">
      <c r="B164" s="316"/>
      <c r="C164" s="326"/>
      <c r="D164" s="326"/>
      <c r="E164" s="326"/>
      <c r="F164" s="337"/>
      <c r="G164" s="326"/>
      <c r="H164" s="326"/>
      <c r="I164" s="326"/>
      <c r="J164" s="326"/>
      <c r="K164" s="316"/>
    </row>
    <row r="165" spans="2:11" s="1" customFormat="1" ht="18.75" customHeight="1">
      <c r="B165" s="316"/>
      <c r="C165" s="326"/>
      <c r="D165" s="326"/>
      <c r="E165" s="326"/>
      <c r="F165" s="337"/>
      <c r="G165" s="326"/>
      <c r="H165" s="326"/>
      <c r="I165" s="326"/>
      <c r="J165" s="326"/>
      <c r="K165" s="316"/>
    </row>
    <row r="166" spans="2:11" s="1" customFormat="1" ht="18.75" customHeight="1">
      <c r="B166" s="316"/>
      <c r="C166" s="326"/>
      <c r="D166" s="326"/>
      <c r="E166" s="326"/>
      <c r="F166" s="337"/>
      <c r="G166" s="326"/>
      <c r="H166" s="326"/>
      <c r="I166" s="326"/>
      <c r="J166" s="326"/>
      <c r="K166" s="316"/>
    </row>
    <row r="167" spans="2:11" s="1" customFormat="1" ht="18.75" customHeight="1">
      <c r="B167" s="316"/>
      <c r="C167" s="326"/>
      <c r="D167" s="326"/>
      <c r="E167" s="326"/>
      <c r="F167" s="337"/>
      <c r="G167" s="326"/>
      <c r="H167" s="326"/>
      <c r="I167" s="326"/>
      <c r="J167" s="326"/>
      <c r="K167" s="316"/>
    </row>
    <row r="168" spans="2:11" s="1" customFormat="1" ht="18.75" customHeight="1">
      <c r="B168" s="316"/>
      <c r="C168" s="326"/>
      <c r="D168" s="326"/>
      <c r="E168" s="326"/>
      <c r="F168" s="337"/>
      <c r="G168" s="326"/>
      <c r="H168" s="326"/>
      <c r="I168" s="326"/>
      <c r="J168" s="326"/>
      <c r="K168" s="316"/>
    </row>
    <row r="169" spans="2:11" s="1" customFormat="1" ht="18.75" customHeight="1">
      <c r="B169" s="288"/>
      <c r="C169" s="288"/>
      <c r="D169" s="288"/>
      <c r="E169" s="288"/>
      <c r="F169" s="288"/>
      <c r="G169" s="288"/>
      <c r="H169" s="288"/>
      <c r="I169" s="288"/>
      <c r="J169" s="288"/>
      <c r="K169" s="288"/>
    </row>
    <row r="170" spans="2:11" s="1" customFormat="1" ht="7.5" customHeight="1">
      <c r="B170" s="267"/>
      <c r="C170" s="268"/>
      <c r="D170" s="268"/>
      <c r="E170" s="268"/>
      <c r="F170" s="268"/>
      <c r="G170" s="268"/>
      <c r="H170" s="268"/>
      <c r="I170" s="268"/>
      <c r="J170" s="268"/>
      <c r="K170" s="269"/>
    </row>
    <row r="171" spans="2:11" s="1" customFormat="1" ht="45" customHeight="1">
      <c r="B171" s="270"/>
      <c r="C171" s="271" t="s">
        <v>995</v>
      </c>
      <c r="D171" s="271"/>
      <c r="E171" s="271"/>
      <c r="F171" s="271"/>
      <c r="G171" s="271"/>
      <c r="H171" s="271"/>
      <c r="I171" s="271"/>
      <c r="J171" s="271"/>
      <c r="K171" s="272"/>
    </row>
    <row r="172" spans="2:11" s="1" customFormat="1" ht="17.25" customHeight="1">
      <c r="B172" s="270"/>
      <c r="C172" s="295" t="s">
        <v>923</v>
      </c>
      <c r="D172" s="295"/>
      <c r="E172" s="295"/>
      <c r="F172" s="295" t="s">
        <v>924</v>
      </c>
      <c r="G172" s="338"/>
      <c r="H172" s="339" t="s">
        <v>53</v>
      </c>
      <c r="I172" s="339" t="s">
        <v>56</v>
      </c>
      <c r="J172" s="295" t="s">
        <v>925</v>
      </c>
      <c r="K172" s="272"/>
    </row>
    <row r="173" spans="2:11" s="1" customFormat="1" ht="17.25" customHeight="1">
      <c r="B173" s="273"/>
      <c r="C173" s="297" t="s">
        <v>926</v>
      </c>
      <c r="D173" s="297"/>
      <c r="E173" s="297"/>
      <c r="F173" s="298" t="s">
        <v>927</v>
      </c>
      <c r="G173" s="340"/>
      <c r="H173" s="341"/>
      <c r="I173" s="341"/>
      <c r="J173" s="297" t="s">
        <v>928</v>
      </c>
      <c r="K173" s="275"/>
    </row>
    <row r="174" spans="2:11" s="1" customFormat="1" ht="5.25" customHeight="1">
      <c r="B174" s="305"/>
      <c r="C174" s="300"/>
      <c r="D174" s="300"/>
      <c r="E174" s="300"/>
      <c r="F174" s="300"/>
      <c r="G174" s="301"/>
      <c r="H174" s="300"/>
      <c r="I174" s="300"/>
      <c r="J174" s="300"/>
      <c r="K174" s="328"/>
    </row>
    <row r="175" spans="2:11" s="1" customFormat="1" ht="15" customHeight="1">
      <c r="B175" s="305"/>
      <c r="C175" s="280" t="s">
        <v>932</v>
      </c>
      <c r="D175" s="280"/>
      <c r="E175" s="280"/>
      <c r="F175" s="303" t="s">
        <v>929</v>
      </c>
      <c r="G175" s="280"/>
      <c r="H175" s="280" t="s">
        <v>969</v>
      </c>
      <c r="I175" s="280" t="s">
        <v>931</v>
      </c>
      <c r="J175" s="280">
        <v>120</v>
      </c>
      <c r="K175" s="328"/>
    </row>
    <row r="176" spans="2:11" s="1" customFormat="1" ht="15" customHeight="1">
      <c r="B176" s="305"/>
      <c r="C176" s="280" t="s">
        <v>978</v>
      </c>
      <c r="D176" s="280"/>
      <c r="E176" s="280"/>
      <c r="F176" s="303" t="s">
        <v>929</v>
      </c>
      <c r="G176" s="280"/>
      <c r="H176" s="280" t="s">
        <v>979</v>
      </c>
      <c r="I176" s="280" t="s">
        <v>931</v>
      </c>
      <c r="J176" s="280" t="s">
        <v>980</v>
      </c>
      <c r="K176" s="328"/>
    </row>
    <row r="177" spans="2:11" s="1" customFormat="1" ht="15" customHeight="1">
      <c r="B177" s="305"/>
      <c r="C177" s="280" t="s">
        <v>877</v>
      </c>
      <c r="D177" s="280"/>
      <c r="E177" s="280"/>
      <c r="F177" s="303" t="s">
        <v>929</v>
      </c>
      <c r="G177" s="280"/>
      <c r="H177" s="280" t="s">
        <v>996</v>
      </c>
      <c r="I177" s="280" t="s">
        <v>931</v>
      </c>
      <c r="J177" s="280" t="s">
        <v>980</v>
      </c>
      <c r="K177" s="328"/>
    </row>
    <row r="178" spans="2:11" s="1" customFormat="1" ht="15" customHeight="1">
      <c r="B178" s="305"/>
      <c r="C178" s="280" t="s">
        <v>934</v>
      </c>
      <c r="D178" s="280"/>
      <c r="E178" s="280"/>
      <c r="F178" s="303" t="s">
        <v>935</v>
      </c>
      <c r="G178" s="280"/>
      <c r="H178" s="280" t="s">
        <v>996</v>
      </c>
      <c r="I178" s="280" t="s">
        <v>931</v>
      </c>
      <c r="J178" s="280">
        <v>50</v>
      </c>
      <c r="K178" s="328"/>
    </row>
    <row r="179" spans="2:11" s="1" customFormat="1" ht="15" customHeight="1">
      <c r="B179" s="305"/>
      <c r="C179" s="280" t="s">
        <v>937</v>
      </c>
      <c r="D179" s="280"/>
      <c r="E179" s="280"/>
      <c r="F179" s="303" t="s">
        <v>929</v>
      </c>
      <c r="G179" s="280"/>
      <c r="H179" s="280" t="s">
        <v>996</v>
      </c>
      <c r="I179" s="280" t="s">
        <v>939</v>
      </c>
      <c r="J179" s="280"/>
      <c r="K179" s="328"/>
    </row>
    <row r="180" spans="2:11" s="1" customFormat="1" ht="15" customHeight="1">
      <c r="B180" s="305"/>
      <c r="C180" s="280" t="s">
        <v>948</v>
      </c>
      <c r="D180" s="280"/>
      <c r="E180" s="280"/>
      <c r="F180" s="303" t="s">
        <v>935</v>
      </c>
      <c r="G180" s="280"/>
      <c r="H180" s="280" t="s">
        <v>996</v>
      </c>
      <c r="I180" s="280" t="s">
        <v>931</v>
      </c>
      <c r="J180" s="280">
        <v>50</v>
      </c>
      <c r="K180" s="328"/>
    </row>
    <row r="181" spans="2:11" s="1" customFormat="1" ht="15" customHeight="1">
      <c r="B181" s="305"/>
      <c r="C181" s="280" t="s">
        <v>956</v>
      </c>
      <c r="D181" s="280"/>
      <c r="E181" s="280"/>
      <c r="F181" s="303" t="s">
        <v>935</v>
      </c>
      <c r="G181" s="280"/>
      <c r="H181" s="280" t="s">
        <v>996</v>
      </c>
      <c r="I181" s="280" t="s">
        <v>931</v>
      </c>
      <c r="J181" s="280">
        <v>50</v>
      </c>
      <c r="K181" s="328"/>
    </row>
    <row r="182" spans="2:11" s="1" customFormat="1" ht="15" customHeight="1">
      <c r="B182" s="305"/>
      <c r="C182" s="280" t="s">
        <v>954</v>
      </c>
      <c r="D182" s="280"/>
      <c r="E182" s="280"/>
      <c r="F182" s="303" t="s">
        <v>935</v>
      </c>
      <c r="G182" s="280"/>
      <c r="H182" s="280" t="s">
        <v>996</v>
      </c>
      <c r="I182" s="280" t="s">
        <v>931</v>
      </c>
      <c r="J182" s="280">
        <v>50</v>
      </c>
      <c r="K182" s="328"/>
    </row>
    <row r="183" spans="2:11" s="1" customFormat="1" ht="15" customHeight="1">
      <c r="B183" s="305"/>
      <c r="C183" s="280" t="s">
        <v>108</v>
      </c>
      <c r="D183" s="280"/>
      <c r="E183" s="280"/>
      <c r="F183" s="303" t="s">
        <v>929</v>
      </c>
      <c r="G183" s="280"/>
      <c r="H183" s="280" t="s">
        <v>997</v>
      </c>
      <c r="I183" s="280" t="s">
        <v>998</v>
      </c>
      <c r="J183" s="280"/>
      <c r="K183" s="328"/>
    </row>
    <row r="184" spans="2:11" s="1" customFormat="1" ht="15" customHeight="1">
      <c r="B184" s="305"/>
      <c r="C184" s="280" t="s">
        <v>56</v>
      </c>
      <c r="D184" s="280"/>
      <c r="E184" s="280"/>
      <c r="F184" s="303" t="s">
        <v>929</v>
      </c>
      <c r="G184" s="280"/>
      <c r="H184" s="280" t="s">
        <v>999</v>
      </c>
      <c r="I184" s="280" t="s">
        <v>1000</v>
      </c>
      <c r="J184" s="280">
        <v>1</v>
      </c>
      <c r="K184" s="328"/>
    </row>
    <row r="185" spans="2:11" s="1" customFormat="1" ht="15" customHeight="1">
      <c r="B185" s="305"/>
      <c r="C185" s="280" t="s">
        <v>52</v>
      </c>
      <c r="D185" s="280"/>
      <c r="E185" s="280"/>
      <c r="F185" s="303" t="s">
        <v>929</v>
      </c>
      <c r="G185" s="280"/>
      <c r="H185" s="280" t="s">
        <v>1001</v>
      </c>
      <c r="I185" s="280" t="s">
        <v>931</v>
      </c>
      <c r="J185" s="280">
        <v>20</v>
      </c>
      <c r="K185" s="328"/>
    </row>
    <row r="186" spans="2:11" s="1" customFormat="1" ht="15" customHeight="1">
      <c r="B186" s="305"/>
      <c r="C186" s="280" t="s">
        <v>53</v>
      </c>
      <c r="D186" s="280"/>
      <c r="E186" s="280"/>
      <c r="F186" s="303" t="s">
        <v>929</v>
      </c>
      <c r="G186" s="280"/>
      <c r="H186" s="280" t="s">
        <v>1002</v>
      </c>
      <c r="I186" s="280" t="s">
        <v>931</v>
      </c>
      <c r="J186" s="280">
        <v>255</v>
      </c>
      <c r="K186" s="328"/>
    </row>
    <row r="187" spans="2:11" s="1" customFormat="1" ht="15" customHeight="1">
      <c r="B187" s="305"/>
      <c r="C187" s="280" t="s">
        <v>109</v>
      </c>
      <c r="D187" s="280"/>
      <c r="E187" s="280"/>
      <c r="F187" s="303" t="s">
        <v>929</v>
      </c>
      <c r="G187" s="280"/>
      <c r="H187" s="280" t="s">
        <v>893</v>
      </c>
      <c r="I187" s="280" t="s">
        <v>931</v>
      </c>
      <c r="J187" s="280">
        <v>10</v>
      </c>
      <c r="K187" s="328"/>
    </row>
    <row r="188" spans="2:11" s="1" customFormat="1" ht="15" customHeight="1">
      <c r="B188" s="305"/>
      <c r="C188" s="280" t="s">
        <v>110</v>
      </c>
      <c r="D188" s="280"/>
      <c r="E188" s="280"/>
      <c r="F188" s="303" t="s">
        <v>929</v>
      </c>
      <c r="G188" s="280"/>
      <c r="H188" s="280" t="s">
        <v>1003</v>
      </c>
      <c r="I188" s="280" t="s">
        <v>964</v>
      </c>
      <c r="J188" s="280"/>
      <c r="K188" s="328"/>
    </row>
    <row r="189" spans="2:11" s="1" customFormat="1" ht="15" customHeight="1">
      <c r="B189" s="305"/>
      <c r="C189" s="280" t="s">
        <v>1004</v>
      </c>
      <c r="D189" s="280"/>
      <c r="E189" s="280"/>
      <c r="F189" s="303" t="s">
        <v>929</v>
      </c>
      <c r="G189" s="280"/>
      <c r="H189" s="280" t="s">
        <v>1005</v>
      </c>
      <c r="I189" s="280" t="s">
        <v>964</v>
      </c>
      <c r="J189" s="280"/>
      <c r="K189" s="328"/>
    </row>
    <row r="190" spans="2:11" s="1" customFormat="1" ht="15" customHeight="1">
      <c r="B190" s="305"/>
      <c r="C190" s="280" t="s">
        <v>993</v>
      </c>
      <c r="D190" s="280"/>
      <c r="E190" s="280"/>
      <c r="F190" s="303" t="s">
        <v>929</v>
      </c>
      <c r="G190" s="280"/>
      <c r="H190" s="280" t="s">
        <v>1006</v>
      </c>
      <c r="I190" s="280" t="s">
        <v>964</v>
      </c>
      <c r="J190" s="280"/>
      <c r="K190" s="328"/>
    </row>
    <row r="191" spans="2:11" s="1" customFormat="1" ht="15" customHeight="1">
      <c r="B191" s="305"/>
      <c r="C191" s="280" t="s">
        <v>112</v>
      </c>
      <c r="D191" s="280"/>
      <c r="E191" s="280"/>
      <c r="F191" s="303" t="s">
        <v>935</v>
      </c>
      <c r="G191" s="280"/>
      <c r="H191" s="280" t="s">
        <v>1007</v>
      </c>
      <c r="I191" s="280" t="s">
        <v>931</v>
      </c>
      <c r="J191" s="280">
        <v>50</v>
      </c>
      <c r="K191" s="328"/>
    </row>
    <row r="192" spans="2:11" s="1" customFormat="1" ht="15" customHeight="1">
      <c r="B192" s="305"/>
      <c r="C192" s="280" t="s">
        <v>1008</v>
      </c>
      <c r="D192" s="280"/>
      <c r="E192" s="280"/>
      <c r="F192" s="303" t="s">
        <v>935</v>
      </c>
      <c r="G192" s="280"/>
      <c r="H192" s="280" t="s">
        <v>1009</v>
      </c>
      <c r="I192" s="280" t="s">
        <v>1010</v>
      </c>
      <c r="J192" s="280"/>
      <c r="K192" s="328"/>
    </row>
    <row r="193" spans="2:11" s="1" customFormat="1" ht="15" customHeight="1">
      <c r="B193" s="305"/>
      <c r="C193" s="280" t="s">
        <v>1011</v>
      </c>
      <c r="D193" s="280"/>
      <c r="E193" s="280"/>
      <c r="F193" s="303" t="s">
        <v>935</v>
      </c>
      <c r="G193" s="280"/>
      <c r="H193" s="280" t="s">
        <v>1012</v>
      </c>
      <c r="I193" s="280" t="s">
        <v>1010</v>
      </c>
      <c r="J193" s="280"/>
      <c r="K193" s="328"/>
    </row>
    <row r="194" spans="2:11" s="1" customFormat="1" ht="15" customHeight="1">
      <c r="B194" s="305"/>
      <c r="C194" s="280" t="s">
        <v>1013</v>
      </c>
      <c r="D194" s="280"/>
      <c r="E194" s="280"/>
      <c r="F194" s="303" t="s">
        <v>935</v>
      </c>
      <c r="G194" s="280"/>
      <c r="H194" s="280" t="s">
        <v>1014</v>
      </c>
      <c r="I194" s="280" t="s">
        <v>1010</v>
      </c>
      <c r="J194" s="280"/>
      <c r="K194" s="328"/>
    </row>
    <row r="195" spans="2:11" s="1" customFormat="1" ht="15" customHeight="1">
      <c r="B195" s="305"/>
      <c r="C195" s="342" t="s">
        <v>1015</v>
      </c>
      <c r="D195" s="280"/>
      <c r="E195" s="280"/>
      <c r="F195" s="303" t="s">
        <v>935</v>
      </c>
      <c r="G195" s="280"/>
      <c r="H195" s="280" t="s">
        <v>1016</v>
      </c>
      <c r="I195" s="280" t="s">
        <v>1017</v>
      </c>
      <c r="J195" s="343" t="s">
        <v>1018</v>
      </c>
      <c r="K195" s="328"/>
    </row>
    <row r="196" spans="2:11" s="1" customFormat="1" ht="15" customHeight="1">
      <c r="B196" s="305"/>
      <c r="C196" s="342" t="s">
        <v>41</v>
      </c>
      <c r="D196" s="280"/>
      <c r="E196" s="280"/>
      <c r="F196" s="303" t="s">
        <v>929</v>
      </c>
      <c r="G196" s="280"/>
      <c r="H196" s="277" t="s">
        <v>1019</v>
      </c>
      <c r="I196" s="280" t="s">
        <v>1020</v>
      </c>
      <c r="J196" s="280"/>
      <c r="K196" s="328"/>
    </row>
    <row r="197" spans="2:11" s="1" customFormat="1" ht="15" customHeight="1">
      <c r="B197" s="305"/>
      <c r="C197" s="342" t="s">
        <v>1021</v>
      </c>
      <c r="D197" s="280"/>
      <c r="E197" s="280"/>
      <c r="F197" s="303" t="s">
        <v>929</v>
      </c>
      <c r="G197" s="280"/>
      <c r="H197" s="280" t="s">
        <v>1022</v>
      </c>
      <c r="I197" s="280" t="s">
        <v>964</v>
      </c>
      <c r="J197" s="280"/>
      <c r="K197" s="328"/>
    </row>
    <row r="198" spans="2:11" s="1" customFormat="1" ht="15" customHeight="1">
      <c r="B198" s="305"/>
      <c r="C198" s="342" t="s">
        <v>1023</v>
      </c>
      <c r="D198" s="280"/>
      <c r="E198" s="280"/>
      <c r="F198" s="303" t="s">
        <v>929</v>
      </c>
      <c r="G198" s="280"/>
      <c r="H198" s="280" t="s">
        <v>1024</v>
      </c>
      <c r="I198" s="280" t="s">
        <v>964</v>
      </c>
      <c r="J198" s="280"/>
      <c r="K198" s="328"/>
    </row>
    <row r="199" spans="2:11" s="1" customFormat="1" ht="15" customHeight="1">
      <c r="B199" s="305"/>
      <c r="C199" s="342" t="s">
        <v>1025</v>
      </c>
      <c r="D199" s="280"/>
      <c r="E199" s="280"/>
      <c r="F199" s="303" t="s">
        <v>935</v>
      </c>
      <c r="G199" s="280"/>
      <c r="H199" s="280" t="s">
        <v>1026</v>
      </c>
      <c r="I199" s="280" t="s">
        <v>964</v>
      </c>
      <c r="J199" s="280"/>
      <c r="K199" s="328"/>
    </row>
    <row r="200" spans="2:11" s="1" customFormat="1" ht="15" customHeight="1">
      <c r="B200" s="334"/>
      <c r="C200" s="344"/>
      <c r="D200" s="335"/>
      <c r="E200" s="335"/>
      <c r="F200" s="335"/>
      <c r="G200" s="335"/>
      <c r="H200" s="335"/>
      <c r="I200" s="335"/>
      <c r="J200" s="335"/>
      <c r="K200" s="336"/>
    </row>
    <row r="201" spans="2:11" s="1" customFormat="1" ht="18.75" customHeight="1">
      <c r="B201" s="316"/>
      <c r="C201" s="326"/>
      <c r="D201" s="326"/>
      <c r="E201" s="326"/>
      <c r="F201" s="337"/>
      <c r="G201" s="326"/>
      <c r="H201" s="326"/>
      <c r="I201" s="326"/>
      <c r="J201" s="326"/>
      <c r="K201" s="316"/>
    </row>
    <row r="202" spans="2:11" s="1" customFormat="1" ht="18.75" customHeight="1">
      <c r="B202" s="288"/>
      <c r="C202" s="288"/>
      <c r="D202" s="288"/>
      <c r="E202" s="288"/>
      <c r="F202" s="288"/>
      <c r="G202" s="288"/>
      <c r="H202" s="288"/>
      <c r="I202" s="288"/>
      <c r="J202" s="288"/>
      <c r="K202" s="288"/>
    </row>
    <row r="203" spans="2:11" s="1" customFormat="1" ht="13.5">
      <c r="B203" s="267"/>
      <c r="C203" s="268"/>
      <c r="D203" s="268"/>
      <c r="E203" s="268"/>
      <c r="F203" s="268"/>
      <c r="G203" s="268"/>
      <c r="H203" s="268"/>
      <c r="I203" s="268"/>
      <c r="J203" s="268"/>
      <c r="K203" s="269"/>
    </row>
    <row r="204" spans="2:11" s="1" customFormat="1" ht="21" customHeight="1">
      <c r="B204" s="270"/>
      <c r="C204" s="271" t="s">
        <v>1027</v>
      </c>
      <c r="D204" s="271"/>
      <c r="E204" s="271"/>
      <c r="F204" s="271"/>
      <c r="G204" s="271"/>
      <c r="H204" s="271"/>
      <c r="I204" s="271"/>
      <c r="J204" s="271"/>
      <c r="K204" s="272"/>
    </row>
    <row r="205" spans="2:11" s="1" customFormat="1" ht="25.5" customHeight="1">
      <c r="B205" s="270"/>
      <c r="C205" s="345" t="s">
        <v>1028</v>
      </c>
      <c r="D205" s="345"/>
      <c r="E205" s="345"/>
      <c r="F205" s="345" t="s">
        <v>1029</v>
      </c>
      <c r="G205" s="346"/>
      <c r="H205" s="345" t="s">
        <v>1030</v>
      </c>
      <c r="I205" s="345"/>
      <c r="J205" s="345"/>
      <c r="K205" s="272"/>
    </row>
    <row r="206" spans="2:11" s="1" customFormat="1" ht="5.25" customHeight="1">
      <c r="B206" s="305"/>
      <c r="C206" s="300"/>
      <c r="D206" s="300"/>
      <c r="E206" s="300"/>
      <c r="F206" s="300"/>
      <c r="G206" s="326"/>
      <c r="H206" s="300"/>
      <c r="I206" s="300"/>
      <c r="J206" s="300"/>
      <c r="K206" s="328"/>
    </row>
    <row r="207" spans="2:11" s="1" customFormat="1" ht="15" customHeight="1">
      <c r="B207" s="305"/>
      <c r="C207" s="280" t="s">
        <v>1020</v>
      </c>
      <c r="D207" s="280"/>
      <c r="E207" s="280"/>
      <c r="F207" s="303" t="s">
        <v>42</v>
      </c>
      <c r="G207" s="280"/>
      <c r="H207" s="280" t="s">
        <v>1031</v>
      </c>
      <c r="I207" s="280"/>
      <c r="J207" s="280"/>
      <c r="K207" s="328"/>
    </row>
    <row r="208" spans="2:11" s="1" customFormat="1" ht="15" customHeight="1">
      <c r="B208" s="305"/>
      <c r="C208" s="280"/>
      <c r="D208" s="280"/>
      <c r="E208" s="280"/>
      <c r="F208" s="303" t="s">
        <v>43</v>
      </c>
      <c r="G208" s="280"/>
      <c r="H208" s="280" t="s">
        <v>1032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46</v>
      </c>
      <c r="G209" s="280"/>
      <c r="H209" s="280" t="s">
        <v>1033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44</v>
      </c>
      <c r="G210" s="280"/>
      <c r="H210" s="280" t="s">
        <v>1034</v>
      </c>
      <c r="I210" s="280"/>
      <c r="J210" s="280"/>
      <c r="K210" s="328"/>
    </row>
    <row r="211" spans="2:11" s="1" customFormat="1" ht="15" customHeight="1">
      <c r="B211" s="305"/>
      <c r="C211" s="280"/>
      <c r="D211" s="280"/>
      <c r="E211" s="280"/>
      <c r="F211" s="303" t="s">
        <v>45</v>
      </c>
      <c r="G211" s="280"/>
      <c r="H211" s="280" t="s">
        <v>1035</v>
      </c>
      <c r="I211" s="280"/>
      <c r="J211" s="280"/>
      <c r="K211" s="328"/>
    </row>
    <row r="212" spans="2:11" s="1" customFormat="1" ht="15" customHeight="1">
      <c r="B212" s="305"/>
      <c r="C212" s="280"/>
      <c r="D212" s="280"/>
      <c r="E212" s="280"/>
      <c r="F212" s="303"/>
      <c r="G212" s="280"/>
      <c r="H212" s="280"/>
      <c r="I212" s="280"/>
      <c r="J212" s="280"/>
      <c r="K212" s="328"/>
    </row>
    <row r="213" spans="2:11" s="1" customFormat="1" ht="15" customHeight="1">
      <c r="B213" s="305"/>
      <c r="C213" s="280" t="s">
        <v>976</v>
      </c>
      <c r="D213" s="280"/>
      <c r="E213" s="280"/>
      <c r="F213" s="303" t="s">
        <v>78</v>
      </c>
      <c r="G213" s="280"/>
      <c r="H213" s="280" t="s">
        <v>1036</v>
      </c>
      <c r="I213" s="280"/>
      <c r="J213" s="280"/>
      <c r="K213" s="328"/>
    </row>
    <row r="214" spans="2:11" s="1" customFormat="1" ht="15" customHeight="1">
      <c r="B214" s="305"/>
      <c r="C214" s="280"/>
      <c r="D214" s="280"/>
      <c r="E214" s="280"/>
      <c r="F214" s="303" t="s">
        <v>872</v>
      </c>
      <c r="G214" s="280"/>
      <c r="H214" s="280" t="s">
        <v>873</v>
      </c>
      <c r="I214" s="280"/>
      <c r="J214" s="280"/>
      <c r="K214" s="328"/>
    </row>
    <row r="215" spans="2:11" s="1" customFormat="1" ht="15" customHeight="1">
      <c r="B215" s="305"/>
      <c r="C215" s="280"/>
      <c r="D215" s="280"/>
      <c r="E215" s="280"/>
      <c r="F215" s="303" t="s">
        <v>870</v>
      </c>
      <c r="G215" s="280"/>
      <c r="H215" s="280" t="s">
        <v>1037</v>
      </c>
      <c r="I215" s="280"/>
      <c r="J215" s="280"/>
      <c r="K215" s="328"/>
    </row>
    <row r="216" spans="2:11" s="1" customFormat="1" ht="15" customHeight="1">
      <c r="B216" s="347"/>
      <c r="C216" s="280"/>
      <c r="D216" s="280"/>
      <c r="E216" s="280"/>
      <c r="F216" s="303" t="s">
        <v>874</v>
      </c>
      <c r="G216" s="342"/>
      <c r="H216" s="332" t="s">
        <v>77</v>
      </c>
      <c r="I216" s="332"/>
      <c r="J216" s="332"/>
      <c r="K216" s="348"/>
    </row>
    <row r="217" spans="2:11" s="1" customFormat="1" ht="15" customHeight="1">
      <c r="B217" s="347"/>
      <c r="C217" s="280"/>
      <c r="D217" s="280"/>
      <c r="E217" s="280"/>
      <c r="F217" s="303" t="s">
        <v>875</v>
      </c>
      <c r="G217" s="342"/>
      <c r="H217" s="332" t="s">
        <v>1038</v>
      </c>
      <c r="I217" s="332"/>
      <c r="J217" s="332"/>
      <c r="K217" s="348"/>
    </row>
    <row r="218" spans="2:11" s="1" customFormat="1" ht="15" customHeight="1">
      <c r="B218" s="347"/>
      <c r="C218" s="280"/>
      <c r="D218" s="280"/>
      <c r="E218" s="280"/>
      <c r="F218" s="303"/>
      <c r="G218" s="342"/>
      <c r="H218" s="332"/>
      <c r="I218" s="332"/>
      <c r="J218" s="332"/>
      <c r="K218" s="348"/>
    </row>
    <row r="219" spans="2:11" s="1" customFormat="1" ht="15" customHeight="1">
      <c r="B219" s="347"/>
      <c r="C219" s="280" t="s">
        <v>1000</v>
      </c>
      <c r="D219" s="280"/>
      <c r="E219" s="280"/>
      <c r="F219" s="303">
        <v>1</v>
      </c>
      <c r="G219" s="342"/>
      <c r="H219" s="332" t="s">
        <v>1039</v>
      </c>
      <c r="I219" s="332"/>
      <c r="J219" s="332"/>
      <c r="K219" s="348"/>
    </row>
    <row r="220" spans="2:11" s="1" customFormat="1" ht="15" customHeight="1">
      <c r="B220" s="347"/>
      <c r="C220" s="280"/>
      <c r="D220" s="280"/>
      <c r="E220" s="280"/>
      <c r="F220" s="303">
        <v>2</v>
      </c>
      <c r="G220" s="342"/>
      <c r="H220" s="332" t="s">
        <v>1040</v>
      </c>
      <c r="I220" s="332"/>
      <c r="J220" s="332"/>
      <c r="K220" s="348"/>
    </row>
    <row r="221" spans="2:11" s="1" customFormat="1" ht="15" customHeight="1">
      <c r="B221" s="347"/>
      <c r="C221" s="280"/>
      <c r="D221" s="280"/>
      <c r="E221" s="280"/>
      <c r="F221" s="303">
        <v>3</v>
      </c>
      <c r="G221" s="342"/>
      <c r="H221" s="332" t="s">
        <v>1041</v>
      </c>
      <c r="I221" s="332"/>
      <c r="J221" s="332"/>
      <c r="K221" s="348"/>
    </row>
    <row r="222" spans="2:11" s="1" customFormat="1" ht="15" customHeight="1">
      <c r="B222" s="347"/>
      <c r="C222" s="280"/>
      <c r="D222" s="280"/>
      <c r="E222" s="280"/>
      <c r="F222" s="303">
        <v>4</v>
      </c>
      <c r="G222" s="342"/>
      <c r="H222" s="332" t="s">
        <v>1042</v>
      </c>
      <c r="I222" s="332"/>
      <c r="J222" s="332"/>
      <c r="K222" s="348"/>
    </row>
    <row r="223" spans="2:11" s="1" customFormat="1" ht="12.75" customHeight="1">
      <c r="B223" s="349"/>
      <c r="C223" s="350"/>
      <c r="D223" s="350"/>
      <c r="E223" s="350"/>
      <c r="F223" s="350"/>
      <c r="G223" s="350"/>
      <c r="H223" s="350"/>
      <c r="I223" s="350"/>
      <c r="J223" s="350"/>
      <c r="K223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Martin Rousek</cp:lastModifiedBy>
  <dcterms:created xsi:type="dcterms:W3CDTF">2023-09-06T06:02:11Z</dcterms:created>
  <dcterms:modified xsi:type="dcterms:W3CDTF">2023-09-06T06:02:18Z</dcterms:modified>
  <cp:category/>
  <cp:version/>
  <cp:contentType/>
  <cp:contentStatus/>
</cp:coreProperties>
</file>